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hia\OneDrive - INDAP\Escritorio\2023\CRÉDITOS 2023\FICHAS DE CULTIVO 2023\FICHAS DE CULTIVO 2023-2024\FICHAS CULTIVO 2023\"/>
    </mc:Choice>
  </mc:AlternateContent>
  <bookViews>
    <workbookView xWindow="0" yWindow="0" windowWidth="20325" windowHeight="9135"/>
  </bookViews>
  <sheets>
    <sheet name="Repoll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1" l="1"/>
  <c r="G26" i="1"/>
  <c r="G25" i="1"/>
  <c r="G24" i="1"/>
  <c r="G23" i="1"/>
  <c r="G22" i="1"/>
  <c r="G21" i="1"/>
  <c r="G12" i="1"/>
  <c r="G63" i="1" l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59" i="1" l="1"/>
  <c r="G64" i="1" l="1"/>
  <c r="G38" i="1" l="1"/>
  <c r="G39" i="1"/>
  <c r="G40" i="1"/>
  <c r="G37" i="1"/>
  <c r="G28" i="1" l="1"/>
  <c r="G41" i="1" l="1"/>
  <c r="C87" i="1" l="1"/>
  <c r="C85" i="1"/>
  <c r="G69" i="1"/>
  <c r="C83" i="1" l="1"/>
  <c r="C86" i="1"/>
  <c r="G66" i="1" l="1"/>
  <c r="G67" i="1" s="1"/>
  <c r="G68" i="1" l="1"/>
  <c r="D94" i="1" s="1"/>
  <c r="C88" i="1"/>
  <c r="E94" i="1" l="1"/>
  <c r="C94" i="1"/>
  <c r="G70" i="1"/>
  <c r="C89" i="1"/>
  <c r="D86" i="1" l="1"/>
  <c r="D85" i="1"/>
  <c r="D87" i="1"/>
  <c r="D83" i="1"/>
  <c r="D88" i="1"/>
  <c r="D89" i="1" l="1"/>
</calcChain>
</file>

<file path=xl/sharedStrings.xml><?xml version="1.0" encoding="utf-8"?>
<sst xmlns="http://schemas.openxmlformats.org/spreadsheetml/2006/main" count="165" uniqueCount="115">
  <si>
    <t>RUBRO O CULTIVO</t>
  </si>
  <si>
    <t>REPOLLO</t>
  </si>
  <si>
    <t>RENDIMIENTO (Kg/Há.)</t>
  </si>
  <si>
    <t>VARIEDAD</t>
  </si>
  <si>
    <t>Rinda</t>
  </si>
  <si>
    <t>FECHA ESTIMADA  PRECIO VENTA</t>
  </si>
  <si>
    <t>MARZO 2023</t>
  </si>
  <si>
    <t>NIVEL TECNOLÓGICO</t>
  </si>
  <si>
    <t>Alto</t>
  </si>
  <si>
    <t>PRECIO ESPERADO ($/kg)</t>
  </si>
  <si>
    <t>REGIÓN</t>
  </si>
  <si>
    <t>Arica Y Parinacota</t>
  </si>
  <si>
    <t>INGRESO ESPERADO, con IVA ($)</t>
  </si>
  <si>
    <t>AGENCIA DE ÁREA</t>
  </si>
  <si>
    <t xml:space="preserve">Arica  </t>
  </si>
  <si>
    <t>DESTINO PRODUCCION</t>
  </si>
  <si>
    <t>Consumo fresco</t>
  </si>
  <si>
    <t>COMUNA/LOCALIDAD</t>
  </si>
  <si>
    <t>Azapa- Chaca-Lluta- P concordia</t>
  </si>
  <si>
    <t>FECHA DE COSECHA</t>
  </si>
  <si>
    <t>septiembre- octubre</t>
  </si>
  <si>
    <t>FECHA PRECIO INSUMOS</t>
  </si>
  <si>
    <t>CONTINGENCIA</t>
  </si>
  <si>
    <t>No hay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</si>
  <si>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</si>
  <si>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</si>
  <si>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</si>
  <si>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</si>
  <si>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</si>
  <si>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</si>
  <si>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</si>
  <si>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</si>
  <si>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Preparación suelo</t>
  </si>
  <si>
    <t>JH</t>
  </si>
  <si>
    <t>marzo</t>
  </si>
  <si>
    <t>Almácigo y trasplante</t>
  </si>
  <si>
    <t>abril mayo</t>
  </si>
  <si>
    <t>Riego y fertirrigación</t>
  </si>
  <si>
    <t>abril-octubre</t>
  </si>
  <si>
    <t>Aplicación materia orgánica</t>
  </si>
  <si>
    <t>Aplicación de fertilizantes</t>
  </si>
  <si>
    <t>marzo-septiembre</t>
  </si>
  <si>
    <t>Aplicación agroquímicos</t>
  </si>
  <si>
    <t>Cosecha, selección y embalaje</t>
  </si>
  <si>
    <t>septiembre-octubre</t>
  </si>
  <si>
    <t>Subtotal Jornadas Hombre</t>
  </si>
  <si>
    <t>JORNADAS ANIMAL</t>
  </si>
  <si>
    <t>Subtotal Jornadas Animal</t>
  </si>
  <si>
    <t>MAQUINARIA</t>
  </si>
  <si>
    <t>Tractor/Arado</t>
  </si>
  <si>
    <t>JM</t>
  </si>
  <si>
    <t>febrero-marzo</t>
  </si>
  <si>
    <t>Tractor/Rotovador</t>
  </si>
  <si>
    <t>Tractor/Rastra</t>
  </si>
  <si>
    <t>Tractor/Camellonado</t>
  </si>
  <si>
    <t>Subtotal Costo Maquinaria</t>
  </si>
  <si>
    <t>INSUMOS</t>
  </si>
  <si>
    <t>Insumos</t>
  </si>
  <si>
    <t>Unidad (Kg/l/u)</t>
  </si>
  <si>
    <t>Cantidad (Kg/l/u)</t>
  </si>
  <si>
    <t>SEMILLA</t>
  </si>
  <si>
    <t>semillas ( env. 25 kg u)</t>
  </si>
  <si>
    <t xml:space="preserve">u </t>
  </si>
  <si>
    <t xml:space="preserve">mayo </t>
  </si>
  <si>
    <t>FERTILIZANTES</t>
  </si>
  <si>
    <t>Nitrato de Potasio</t>
  </si>
  <si>
    <t>Kg</t>
  </si>
  <si>
    <t>abril-mayo</t>
  </si>
  <si>
    <t>Sulfato de potasio</t>
  </si>
  <si>
    <t>abril.mayo</t>
  </si>
  <si>
    <t>Urea</t>
  </si>
  <si>
    <t>mayo-septiembre</t>
  </si>
  <si>
    <t>Superfosfato Triple</t>
  </si>
  <si>
    <t>Fosfato monoamónico</t>
  </si>
  <si>
    <t>Fitolin (F)</t>
  </si>
  <si>
    <t>Lt.</t>
  </si>
  <si>
    <t>Materia orgánica (guano)</t>
  </si>
  <si>
    <t>abril</t>
  </si>
  <si>
    <t>INSECTICIDAS</t>
  </si>
  <si>
    <t>Clorpirifos 48% EC</t>
  </si>
  <si>
    <t>Dimetoato 40%ec (I)</t>
  </si>
  <si>
    <t>Selecron 720EC (I)</t>
  </si>
  <si>
    <t>Subtotal Insumos</t>
  </si>
  <si>
    <t>OTROS</t>
  </si>
  <si>
    <t>Item</t>
  </si>
  <si>
    <t>Cinta de riego</t>
  </si>
  <si>
    <t>u</t>
  </si>
  <si>
    <t>mayo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</si>
  <si>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</si>
  <si>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</si>
  <si>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</si>
  <si>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</si>
  <si>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</si>
  <si>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</si>
  <si>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10"/>
        <color indexed="8"/>
        <rFont val="Calibri"/>
        <family val="2"/>
      </rPr>
      <t>Fuente</t>
    </r>
    <r>
      <rPr>
        <sz val="10"/>
        <color indexed="8"/>
        <rFont val="Calibri"/>
        <family val="2"/>
      </rPr>
      <t>: INDAP</t>
    </r>
  </si>
  <si>
    <r>
      <rPr>
        <b/>
        <u/>
        <sz val="10"/>
        <color indexed="8"/>
        <rFont val="Calibri"/>
        <family val="2"/>
      </rPr>
      <t>Notas</t>
    </r>
    <r>
      <rPr>
        <b/>
        <sz val="10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</si>
  <si>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</si>
  <si>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</si>
  <si>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</si>
  <si>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</si>
  <si>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</si>
  <si>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</si>
  <si>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</si>
  <si>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$/ha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</si>
  <si>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</si>
  <si>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</si>
  <si>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</si>
  <si>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</si>
  <si>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</si>
  <si>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</si>
  <si>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</si>
  <si>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</si>
  <si>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(Kilos/ha)</t>
  </si>
  <si>
    <t>Costo unitario ($/kilos)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</si>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</sst>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1" x14ac:knownFonts="1">
    <font>
      <sz val="11"/>
      <color indexed="8"/>
      <name val="Calibri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i/>
      <sz val="10"/>
      <color indexed="9"/>
      <name val="Calibri"/>
      <family val="2"/>
    </font>
    <font>
      <sz val="10"/>
      <color theme="1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u/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0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ill="0" applyBorder="0" applyProtection="0"/>
  </cellStyleXfs>
  <cellXfs count="163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2" fillId="3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0" fontId="1" fillId="2" borderId="7" xfId="0" applyFont="1" applyFill="1" applyBorder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/>
    <xf numFmtId="0" fontId="5" fillId="0" borderId="57" xfId="0" applyFont="1" applyFill="1" applyBorder="1"/>
    <xf numFmtId="49" fontId="6" fillId="2" borderId="6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/>
    <xf numFmtId="0" fontId="7" fillId="0" borderId="57" xfId="0" applyFont="1" applyFill="1" applyBorder="1"/>
    <xf numFmtId="0" fontId="5" fillId="0" borderId="57" xfId="0" applyFont="1" applyFill="1" applyBorder="1" applyAlignment="1">
      <alignment wrapText="1"/>
    </xf>
    <xf numFmtId="49" fontId="1" fillId="2" borderId="47" xfId="0" applyNumberFormat="1" applyFont="1" applyFill="1" applyBorder="1" applyAlignment="1">
      <alignment vertical="center"/>
    </xf>
    <xf numFmtId="49" fontId="1" fillId="2" borderId="49" xfId="0" applyNumberFormat="1" applyFont="1" applyFill="1" applyBorder="1" applyAlignment="1">
      <alignment vertical="center"/>
    </xf>
    <xf numFmtId="0" fontId="6" fillId="8" borderId="54" xfId="0" applyNumberFormat="1" applyFont="1" applyFill="1" applyBorder="1" applyAlignment="1">
      <alignment vertical="center"/>
    </xf>
    <xf numFmtId="0" fontId="6" fillId="8" borderId="55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justify" vertical="justify"/>
    </xf>
    <xf numFmtId="0" fontId="1" fillId="0" borderId="0" xfId="0" applyNumberFormat="1" applyFont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1" fillId="2" borderId="1" xfId="0" applyFont="1" applyFill="1" applyBorder="1" applyAlignment="1">
      <alignment horizontal="justify" vertical="justify"/>
    </xf>
    <xf numFmtId="0" fontId="1" fillId="2" borderId="8" xfId="0" applyFont="1" applyFill="1" applyBorder="1" applyAlignment="1">
      <alignment horizontal="justify" vertical="justify" wrapText="1"/>
    </xf>
    <xf numFmtId="14" fontId="1" fillId="2" borderId="9" xfId="0" applyNumberFormat="1" applyFont="1" applyFill="1" applyBorder="1" applyAlignment="1">
      <alignment horizontal="justify" vertical="justify"/>
    </xf>
    <xf numFmtId="0" fontId="1" fillId="2" borderId="3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 wrapText="1"/>
    </xf>
    <xf numFmtId="0" fontId="1" fillId="2" borderId="10" xfId="0" applyFont="1" applyFill="1" applyBorder="1" applyAlignment="1">
      <alignment horizontal="justify" vertical="justify"/>
    </xf>
    <xf numFmtId="0" fontId="1" fillId="2" borderId="11" xfId="0" applyFont="1" applyFill="1" applyBorder="1" applyAlignment="1">
      <alignment horizontal="justify" vertical="justify"/>
    </xf>
    <xf numFmtId="0" fontId="1" fillId="2" borderId="12" xfId="0" applyFont="1" applyFill="1" applyBorder="1" applyAlignment="1">
      <alignment horizontal="justify" vertical="justify"/>
    </xf>
    <xf numFmtId="49" fontId="2" fillId="5" borderId="13" xfId="0" applyNumberFormat="1" applyFont="1" applyFill="1" applyBorder="1" applyAlignment="1">
      <alignment horizontal="justify" vertical="justify"/>
    </xf>
    <xf numFmtId="0" fontId="1" fillId="2" borderId="14" xfId="0" applyFont="1" applyFill="1" applyBorder="1" applyAlignment="1">
      <alignment horizontal="justify" vertical="justify"/>
    </xf>
    <xf numFmtId="49" fontId="2" fillId="3" borderId="6" xfId="0" applyNumberFormat="1" applyFont="1" applyFill="1" applyBorder="1" applyAlignment="1">
      <alignment horizontal="justify" vertical="justify" wrapText="1"/>
    </xf>
    <xf numFmtId="49" fontId="3" fillId="3" borderId="6" xfId="0" applyNumberFormat="1" applyFont="1" applyFill="1" applyBorder="1" applyAlignment="1">
      <alignment horizontal="justify" vertical="justify"/>
    </xf>
    <xf numFmtId="3" fontId="1" fillId="2" borderId="12" xfId="0" applyNumberFormat="1" applyFont="1" applyFill="1" applyBorder="1" applyAlignment="1">
      <alignment horizontal="justify" vertical="justify"/>
    </xf>
    <xf numFmtId="49" fontId="2" fillId="5" borderId="15" xfId="0" applyNumberFormat="1" applyFont="1" applyFill="1" applyBorder="1" applyAlignment="1">
      <alignment horizontal="justify" vertical="justify"/>
    </xf>
    <xf numFmtId="0" fontId="1" fillId="2" borderId="16" xfId="0" applyFont="1" applyFill="1" applyBorder="1" applyAlignment="1">
      <alignment horizontal="justify" vertical="justify"/>
    </xf>
    <xf numFmtId="0" fontId="1" fillId="2" borderId="2" xfId="0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 wrapText="1"/>
    </xf>
    <xf numFmtId="0" fontId="1" fillId="2" borderId="15" xfId="0" applyFont="1" applyFill="1" applyBorder="1" applyAlignment="1">
      <alignment horizontal="justify" vertical="justify"/>
    </xf>
    <xf numFmtId="49" fontId="3" fillId="3" borderId="15" xfId="0" applyNumberFormat="1" applyFont="1" applyFill="1" applyBorder="1" applyAlignment="1">
      <alignment horizontal="justify" vertical="justify"/>
    </xf>
    <xf numFmtId="0" fontId="3" fillId="3" borderId="15" xfId="0" applyFont="1" applyFill="1" applyBorder="1" applyAlignment="1">
      <alignment horizontal="justify" vertical="justify"/>
    </xf>
    <xf numFmtId="0" fontId="1" fillId="2" borderId="17" xfId="0" applyFont="1" applyFill="1" applyBorder="1" applyAlignment="1">
      <alignment horizontal="justify" vertical="justify"/>
    </xf>
    <xf numFmtId="0" fontId="1" fillId="2" borderId="18" xfId="0" applyFont="1" applyFill="1" applyBorder="1" applyAlignment="1">
      <alignment horizontal="justify" vertical="justify"/>
    </xf>
    <xf numFmtId="3" fontId="1" fillId="2" borderId="18" xfId="0" applyNumberFormat="1" applyFont="1" applyFill="1" applyBorder="1" applyAlignment="1">
      <alignment horizontal="justify" vertical="justify"/>
    </xf>
    <xf numFmtId="0" fontId="1" fillId="2" borderId="24" xfId="0" applyFont="1" applyFill="1" applyBorder="1" applyAlignment="1">
      <alignment horizontal="justify" vertical="justify"/>
    </xf>
    <xf numFmtId="49" fontId="3" fillId="3" borderId="60" xfId="0" applyNumberFormat="1" applyFont="1" applyFill="1" applyBorder="1" applyAlignment="1">
      <alignment horizontal="justify" vertical="justify"/>
    </xf>
    <xf numFmtId="0" fontId="1" fillId="0" borderId="22" xfId="0" applyNumberFormat="1" applyFont="1" applyBorder="1" applyAlignment="1">
      <alignment horizontal="justify" vertical="justify"/>
    </xf>
    <xf numFmtId="49" fontId="2" fillId="3" borderId="58" xfId="0" applyNumberFormat="1" applyFont="1" applyFill="1" applyBorder="1" applyAlignment="1">
      <alignment horizontal="justify" vertical="justify"/>
    </xf>
    <xf numFmtId="49" fontId="2" fillId="3" borderId="58" xfId="0" applyNumberFormat="1" applyFont="1" applyFill="1" applyBorder="1" applyAlignment="1">
      <alignment horizontal="justify" vertical="justify" wrapText="1"/>
    </xf>
    <xf numFmtId="49" fontId="2" fillId="3" borderId="32" xfId="0" applyNumberFormat="1" applyFont="1" applyFill="1" applyBorder="1" applyAlignment="1">
      <alignment horizontal="justify" vertical="justify" wrapText="1"/>
    </xf>
    <xf numFmtId="49" fontId="2" fillId="3" borderId="32" xfId="0" applyNumberFormat="1" applyFont="1" applyFill="1" applyBorder="1" applyAlignment="1">
      <alignment horizontal="justify" vertical="justify"/>
    </xf>
    <xf numFmtId="49" fontId="3" fillId="3" borderId="19" xfId="0" applyNumberFormat="1" applyFont="1" applyFill="1" applyBorder="1" applyAlignment="1">
      <alignment horizontal="justify" vertical="justify"/>
    </xf>
    <xf numFmtId="0" fontId="1" fillId="2" borderId="25" xfId="0" applyFont="1" applyFill="1" applyBorder="1" applyAlignment="1">
      <alignment horizontal="justify" vertical="justify"/>
    </xf>
    <xf numFmtId="3" fontId="1" fillId="2" borderId="25" xfId="0" applyNumberFormat="1" applyFont="1" applyFill="1" applyBorder="1" applyAlignment="1">
      <alignment horizontal="justify" vertical="justify"/>
    </xf>
    <xf numFmtId="49" fontId="2" fillId="5" borderId="26" xfId="0" applyNumberFormat="1" applyFont="1" applyFill="1" applyBorder="1" applyAlignment="1">
      <alignment horizontal="justify" vertical="justify"/>
    </xf>
    <xf numFmtId="0" fontId="2" fillId="5" borderId="27" xfId="0" applyFont="1" applyFill="1" applyBorder="1" applyAlignment="1">
      <alignment horizontal="justify" vertical="justify"/>
    </xf>
    <xf numFmtId="49" fontId="2" fillId="3" borderId="29" xfId="0" applyNumberFormat="1" applyFont="1" applyFill="1" applyBorder="1" applyAlignment="1">
      <alignment horizontal="justify" vertical="justify"/>
    </xf>
    <xf numFmtId="0" fontId="2" fillId="3" borderId="15" xfId="0" applyFont="1" applyFill="1" applyBorder="1" applyAlignment="1">
      <alignment horizontal="justify" vertical="justify"/>
    </xf>
    <xf numFmtId="49" fontId="2" fillId="5" borderId="29" xfId="0" applyNumberFormat="1" applyFont="1" applyFill="1" applyBorder="1" applyAlignment="1">
      <alignment horizontal="justify" vertical="justify"/>
    </xf>
    <xf numFmtId="0" fontId="2" fillId="5" borderId="15" xfId="0" applyFont="1" applyFill="1" applyBorder="1" applyAlignment="1">
      <alignment horizontal="justify" vertical="justify"/>
    </xf>
    <xf numFmtId="49" fontId="2" fillId="5" borderId="31" xfId="0" applyNumberFormat="1" applyFont="1" applyFill="1" applyBorder="1" applyAlignment="1">
      <alignment horizontal="justify" vertical="justify"/>
    </xf>
    <xf numFmtId="0" fontId="2" fillId="5" borderId="32" xfId="0" applyFont="1" applyFill="1" applyBorder="1" applyAlignment="1">
      <alignment horizontal="justify" vertical="justify"/>
    </xf>
    <xf numFmtId="49" fontId="1" fillId="2" borderId="22" xfId="0" applyNumberFormat="1" applyFont="1" applyFill="1" applyBorder="1" applyAlignment="1">
      <alignment horizontal="justify" vertical="justify"/>
    </xf>
    <xf numFmtId="0" fontId="2" fillId="2" borderId="22" xfId="0" applyFont="1" applyFill="1" applyBorder="1" applyAlignment="1">
      <alignment horizontal="justify" vertical="justify"/>
    </xf>
    <xf numFmtId="165" fontId="2" fillId="2" borderId="22" xfId="0" applyNumberFormat="1" applyFont="1" applyFill="1" applyBorder="1" applyAlignment="1">
      <alignment horizontal="justify" vertical="justify"/>
    </xf>
    <xf numFmtId="0" fontId="1" fillId="2" borderId="22" xfId="0" applyFont="1" applyFill="1" applyBorder="1" applyAlignment="1">
      <alignment horizontal="justify" vertical="justify"/>
    </xf>
    <xf numFmtId="49" fontId="6" fillId="2" borderId="44" xfId="0" applyNumberFormat="1" applyFont="1" applyFill="1" applyBorder="1" applyAlignment="1">
      <alignment horizontal="justify" vertical="justify"/>
    </xf>
    <xf numFmtId="0" fontId="1" fillId="2" borderId="45" xfId="0" applyFont="1" applyFill="1" applyBorder="1" applyAlignment="1">
      <alignment horizontal="justify" vertical="justify"/>
    </xf>
    <xf numFmtId="0" fontId="1" fillId="2" borderId="46" xfId="0" applyFont="1" applyFill="1" applyBorder="1" applyAlignment="1">
      <alignment horizontal="justify" vertical="justify"/>
    </xf>
    <xf numFmtId="0" fontId="1" fillId="2" borderId="48" xfId="0" applyFont="1" applyFill="1" applyBorder="1" applyAlignment="1">
      <alignment horizontal="justify" vertical="justify"/>
    </xf>
    <xf numFmtId="0" fontId="1" fillId="2" borderId="50" xfId="0" applyFont="1" applyFill="1" applyBorder="1" applyAlignment="1">
      <alignment horizontal="justify" vertical="justify"/>
    </xf>
    <xf numFmtId="0" fontId="1" fillId="2" borderId="51" xfId="0" applyFont="1" applyFill="1" applyBorder="1" applyAlignment="1">
      <alignment horizontal="justify" vertical="justify"/>
    </xf>
    <xf numFmtId="0" fontId="1" fillId="9" borderId="43" xfId="0" applyFont="1" applyFill="1" applyBorder="1" applyAlignment="1">
      <alignment horizontal="justify" vertical="justify"/>
    </xf>
    <xf numFmtId="0" fontId="1" fillId="7" borderId="22" xfId="0" applyFont="1" applyFill="1" applyBorder="1" applyAlignment="1">
      <alignment horizontal="justify" vertical="justify"/>
    </xf>
    <xf numFmtId="49" fontId="6" fillId="8" borderId="34" xfId="0" applyNumberFormat="1" applyFont="1" applyFill="1" applyBorder="1" applyAlignment="1">
      <alignment horizontal="justify" vertical="justify"/>
    </xf>
    <xf numFmtId="49" fontId="6" fillId="2" borderId="36" xfId="0" applyNumberFormat="1" applyFont="1" applyFill="1" applyBorder="1" applyAlignment="1">
      <alignment horizontal="justify" vertical="justify"/>
    </xf>
    <xf numFmtId="0" fontId="2" fillId="7" borderId="22" xfId="0" applyFont="1" applyFill="1" applyBorder="1" applyAlignment="1">
      <alignment horizontal="justify" vertical="justify"/>
    </xf>
    <xf numFmtId="49" fontId="6" fillId="8" borderId="38" xfId="0" applyNumberFormat="1" applyFont="1" applyFill="1" applyBorder="1" applyAlignment="1">
      <alignment horizontal="justify" vertical="justify"/>
    </xf>
    <xf numFmtId="166" fontId="6" fillId="8" borderId="39" xfId="0" applyNumberFormat="1" applyFont="1" applyFill="1" applyBorder="1" applyAlignment="1">
      <alignment horizontal="justify" vertical="justify"/>
    </xf>
    <xf numFmtId="0" fontId="3" fillId="2" borderId="22" xfId="0" applyFont="1" applyFill="1" applyBorder="1" applyAlignment="1">
      <alignment horizontal="justify" vertical="justify"/>
    </xf>
    <xf numFmtId="0" fontId="1" fillId="2" borderId="20" xfId="0" applyFont="1" applyFill="1" applyBorder="1" applyAlignment="1">
      <alignment horizontal="justify" vertical="justify"/>
    </xf>
    <xf numFmtId="0" fontId="2" fillId="9" borderId="21" xfId="0" applyFont="1" applyFill="1" applyBorder="1" applyAlignment="1">
      <alignment horizontal="justify" vertical="justify"/>
    </xf>
    <xf numFmtId="49" fontId="10" fillId="9" borderId="22" xfId="0" applyNumberFormat="1" applyFont="1" applyFill="1" applyBorder="1" applyAlignment="1">
      <alignment horizontal="justify" vertical="justify"/>
    </xf>
    <xf numFmtId="0" fontId="2" fillId="9" borderId="22" xfId="0" applyFont="1" applyFill="1" applyBorder="1" applyAlignment="1">
      <alignment horizontal="justify" vertical="justify"/>
    </xf>
    <xf numFmtId="0" fontId="2" fillId="9" borderId="52" xfId="0" applyFont="1" applyFill="1" applyBorder="1" applyAlignment="1">
      <alignment horizontal="justify" vertical="justify"/>
    </xf>
    <xf numFmtId="0" fontId="2" fillId="7" borderId="21" xfId="0" applyFont="1" applyFill="1" applyBorder="1" applyAlignment="1">
      <alignment horizontal="justify" vertical="justify"/>
    </xf>
    <xf numFmtId="0" fontId="6" fillId="7" borderId="22" xfId="0" applyFont="1" applyFill="1" applyBorder="1" applyAlignment="1">
      <alignment horizontal="justify" vertical="justify"/>
    </xf>
    <xf numFmtId="165" fontId="6" fillId="2" borderId="22" xfId="0" applyNumberFormat="1" applyFont="1" applyFill="1" applyBorder="1" applyAlignment="1">
      <alignment horizontal="justify" vertical="justify"/>
    </xf>
    <xf numFmtId="166" fontId="6" fillId="8" borderId="40" xfId="0" applyNumberFormat="1" applyFont="1" applyFill="1" applyBorder="1" applyAlignment="1">
      <alignment horizontal="justify" vertical="justify"/>
    </xf>
    <xf numFmtId="0" fontId="0" fillId="0" borderId="0" xfId="0" applyNumberFormat="1" applyAlignment="1">
      <alignment horizontal="justify" vertical="justify"/>
    </xf>
    <xf numFmtId="0" fontId="0" fillId="0" borderId="0" xfId="0" applyAlignment="1">
      <alignment horizontal="justify" vertical="justify"/>
    </xf>
    <xf numFmtId="49" fontId="6" fillId="8" borderId="53" xfId="0" applyNumberFormat="1" applyFont="1" applyFill="1" applyBorder="1" applyAlignment="1">
      <alignment horizontal="left" vertical="justify"/>
    </xf>
    <xf numFmtId="165" fontId="2" fillId="5" borderId="28" xfId="0" applyNumberFormat="1" applyFont="1" applyFill="1" applyBorder="1" applyAlignment="1">
      <alignment horizontal="right" vertical="justify"/>
    </xf>
    <xf numFmtId="165" fontId="2" fillId="3" borderId="30" xfId="0" applyNumberFormat="1" applyFont="1" applyFill="1" applyBorder="1" applyAlignment="1">
      <alignment horizontal="right" vertical="justify"/>
    </xf>
    <xf numFmtId="165" fontId="2" fillId="5" borderId="30" xfId="0" applyNumberFormat="1" applyFont="1" applyFill="1" applyBorder="1" applyAlignment="1">
      <alignment horizontal="right" vertical="justify"/>
    </xf>
    <xf numFmtId="165" fontId="2" fillId="6" borderId="33" xfId="0" applyNumberFormat="1" applyFont="1" applyFill="1" applyBorder="1" applyAlignment="1">
      <alignment horizontal="right" vertical="justify"/>
    </xf>
    <xf numFmtId="3" fontId="3" fillId="3" borderId="19" xfId="0" applyNumberFormat="1" applyFont="1" applyFill="1" applyBorder="1" applyAlignment="1">
      <alignment horizontal="right" vertical="justify"/>
    </xf>
    <xf numFmtId="3" fontId="3" fillId="3" borderId="60" xfId="0" applyNumberFormat="1" applyFont="1" applyFill="1" applyBorder="1" applyAlignment="1">
      <alignment horizontal="right" vertical="justify"/>
    </xf>
    <xf numFmtId="0" fontId="3" fillId="3" borderId="60" xfId="0" applyFont="1" applyFill="1" applyBorder="1" applyAlignment="1">
      <alignment horizontal="right" vertical="justify"/>
    </xf>
    <xf numFmtId="0" fontId="3" fillId="3" borderId="6" xfId="0" applyFont="1" applyFill="1" applyBorder="1" applyAlignment="1">
      <alignment horizontal="right" vertical="justify"/>
    </xf>
    <xf numFmtId="3" fontId="3" fillId="3" borderId="6" xfId="0" applyNumberFormat="1" applyFont="1" applyFill="1" applyBorder="1" applyAlignment="1">
      <alignment horizontal="right" vertical="justify"/>
    </xf>
    <xf numFmtId="0" fontId="3" fillId="3" borderId="19" xfId="0" applyFont="1" applyFill="1" applyBorder="1" applyAlignment="1">
      <alignment horizontal="right" vertical="justify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 wrapText="1"/>
    </xf>
    <xf numFmtId="14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vertical="center"/>
    </xf>
    <xf numFmtId="3" fontId="1" fillId="2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 vertical="center"/>
    </xf>
    <xf numFmtId="0" fontId="1" fillId="2" borderId="6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0" fontId="1" fillId="10" borderId="56" xfId="0" applyFont="1" applyFill="1" applyBorder="1" applyAlignment="1">
      <alignment horizontal="right"/>
    </xf>
    <xf numFmtId="3" fontId="1" fillId="10" borderId="56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right" vertical="center" wrapText="1"/>
    </xf>
    <xf numFmtId="0" fontId="1" fillId="2" borderId="6" xfId="0" applyNumberFormat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/>
    </xf>
    <xf numFmtId="3" fontId="6" fillId="2" borderId="6" xfId="0" applyNumberFormat="1" applyFont="1" applyFill="1" applyBorder="1" applyAlignment="1">
      <alignment horizontal="right" vertical="center"/>
    </xf>
    <xf numFmtId="9" fontId="1" fillId="2" borderId="37" xfId="0" applyNumberFormat="1" applyFont="1" applyFill="1" applyBorder="1" applyAlignment="1">
      <alignment horizontal="right" vertical="center"/>
    </xf>
    <xf numFmtId="0" fontId="6" fillId="2" borderId="6" xfId="0" applyNumberFormat="1" applyFont="1" applyFill="1" applyBorder="1" applyAlignment="1">
      <alignment horizontal="right" vertical="center"/>
    </xf>
    <xf numFmtId="9" fontId="6" fillId="8" borderId="40" xfId="0" applyNumberFormat="1" applyFont="1" applyFill="1" applyBorder="1" applyAlignment="1">
      <alignment horizontal="right" vertical="center"/>
    </xf>
    <xf numFmtId="49" fontId="6" fillId="8" borderId="23" xfId="0" applyNumberFormat="1" applyFont="1" applyFill="1" applyBorder="1" applyAlignment="1">
      <alignment horizontal="right" vertical="center"/>
    </xf>
    <xf numFmtId="49" fontId="6" fillId="8" borderId="35" xfId="0" applyNumberFormat="1" applyFont="1" applyFill="1" applyBorder="1" applyAlignment="1">
      <alignment horizontal="right" vertical="center"/>
    </xf>
    <xf numFmtId="166" fontId="6" fillId="2" borderId="6" xfId="0" applyNumberFormat="1" applyFont="1" applyFill="1" applyBorder="1" applyAlignment="1">
      <alignment horizontal="right" vertical="center"/>
    </xf>
    <xf numFmtId="166" fontId="6" fillId="8" borderId="39" xfId="0" applyNumberFormat="1" applyFont="1" applyFill="1" applyBorder="1" applyAlignment="1">
      <alignment horizontal="right" vertical="center"/>
    </xf>
    <xf numFmtId="49" fontId="1" fillId="2" borderId="57" xfId="0" applyNumberFormat="1" applyFont="1" applyFill="1" applyBorder="1" applyAlignment="1">
      <alignment horizontal="right" vertical="center" wrapText="1"/>
    </xf>
    <xf numFmtId="0" fontId="1" fillId="2" borderId="57" xfId="0" applyNumberFormat="1" applyFont="1" applyFill="1" applyBorder="1" applyAlignment="1">
      <alignment horizontal="right" vertical="center" wrapText="1"/>
    </xf>
    <xf numFmtId="3" fontId="1" fillId="2" borderId="57" xfId="0" applyNumberFormat="1" applyFont="1" applyFill="1" applyBorder="1" applyAlignment="1">
      <alignment horizontal="right" vertical="center" wrapText="1"/>
    </xf>
    <xf numFmtId="0" fontId="1" fillId="0" borderId="57" xfId="0" applyNumberFormat="1" applyFont="1" applyBorder="1" applyAlignment="1">
      <alignment horizontal="right" vertical="center"/>
    </xf>
    <xf numFmtId="49" fontId="1" fillId="2" borderId="57" xfId="0" applyNumberFormat="1" applyFont="1" applyFill="1" applyBorder="1" applyAlignment="1">
      <alignment horizontal="left" vertical="center" wrapText="1"/>
    </xf>
    <xf numFmtId="0" fontId="1" fillId="0" borderId="57" xfId="0" applyNumberFormat="1" applyFont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 wrapText="1"/>
    </xf>
    <xf numFmtId="3" fontId="1" fillId="2" borderId="57" xfId="0" applyNumberFormat="1" applyFont="1" applyFill="1" applyBorder="1" applyAlignment="1">
      <alignment horizontal="right"/>
    </xf>
    <xf numFmtId="0" fontId="1" fillId="10" borderId="57" xfId="0" applyFont="1" applyFill="1" applyBorder="1" applyAlignment="1">
      <alignment horizontal="right"/>
    </xf>
    <xf numFmtId="3" fontId="1" fillId="10" borderId="5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vertical="center"/>
    </xf>
    <xf numFmtId="0" fontId="5" fillId="0" borderId="57" xfId="0" applyFont="1" applyFill="1" applyBorder="1" applyAlignment="1">
      <alignment horizontal="right"/>
    </xf>
    <xf numFmtId="0" fontId="5" fillId="0" borderId="57" xfId="0" applyFont="1" applyFill="1" applyBorder="1" applyAlignment="1">
      <alignment horizontal="right" wrapText="1"/>
    </xf>
    <xf numFmtId="0" fontId="5" fillId="0" borderId="57" xfId="0" applyFont="1" applyFill="1" applyBorder="1" applyAlignment="1">
      <alignment horizontal="right" vertical="center"/>
    </xf>
    <xf numFmtId="3" fontId="1" fillId="2" borderId="59" xfId="0" applyNumberFormat="1" applyFont="1" applyFill="1" applyBorder="1" applyAlignment="1">
      <alignment horizontal="right" vertical="center"/>
    </xf>
    <xf numFmtId="49" fontId="1" fillId="2" borderId="59" xfId="0" applyNumberFormat="1" applyFont="1" applyFill="1" applyBorder="1" applyAlignment="1">
      <alignment horizontal="right" vertical="center" wrapText="1"/>
    </xf>
    <xf numFmtId="49" fontId="1" fillId="2" borderId="59" xfId="0" applyNumberFormat="1" applyFont="1" applyFill="1" applyBorder="1" applyAlignment="1">
      <alignment horizontal="right" vertical="center"/>
    </xf>
    <xf numFmtId="1" fontId="1" fillId="2" borderId="59" xfId="0" applyNumberFormat="1" applyFont="1" applyFill="1" applyBorder="1" applyAlignment="1">
      <alignment horizontal="right" vertical="center"/>
    </xf>
    <xf numFmtId="49" fontId="1" fillId="2" borderId="59" xfId="0" applyNumberFormat="1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vertical="center"/>
    </xf>
    <xf numFmtId="3" fontId="1" fillId="2" borderId="56" xfId="0" applyNumberFormat="1" applyFont="1" applyFill="1" applyBorder="1" applyAlignment="1">
      <alignment horizontal="right"/>
    </xf>
    <xf numFmtId="0" fontId="5" fillId="0" borderId="61" xfId="0" applyFont="1" applyFill="1" applyBorder="1" applyAlignment="1">
      <alignment wrapText="1"/>
    </xf>
    <xf numFmtId="0" fontId="5" fillId="0" borderId="61" xfId="0" applyFont="1" applyFill="1" applyBorder="1" applyAlignment="1">
      <alignment horizontal="right"/>
    </xf>
    <xf numFmtId="0" fontId="1" fillId="2" borderId="24" xfId="0" applyFont="1" applyFill="1" applyBorder="1" applyAlignment="1">
      <alignment horizontal="right" vertical="center"/>
    </xf>
    <xf numFmtId="0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horizontal="justify" vertical="justify"/>
    </xf>
    <xf numFmtId="0" fontId="4" fillId="4" borderId="6" xfId="0" applyFont="1" applyFill="1" applyBorder="1" applyAlignment="1">
      <alignment horizontal="justify" vertical="justify"/>
    </xf>
    <xf numFmtId="49" fontId="1" fillId="2" borderId="45" xfId="0" applyNumberFormat="1" applyFont="1" applyFill="1" applyBorder="1" applyAlignment="1">
      <alignment horizontal="left" vertical="justify"/>
    </xf>
    <xf numFmtId="49" fontId="10" fillId="9" borderId="41" xfId="0" applyNumberFormat="1" applyFont="1" applyFill="1" applyBorder="1" applyAlignment="1">
      <alignment horizontal="justify" vertical="justify"/>
    </xf>
    <xf numFmtId="0" fontId="6" fillId="9" borderId="42" xfId="0" applyFont="1" applyFill="1" applyBorder="1" applyAlignment="1">
      <alignment horizontal="justify" vertical="justify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workbookViewId="0">
      <selection activeCell="F59" sqref="F5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3"/>
      <c r="C8" s="4"/>
      <c r="D8" s="2"/>
      <c r="E8" s="4"/>
      <c r="F8" s="4"/>
      <c r="G8" s="4"/>
    </row>
    <row r="9" spans="1:255" s="21" customFormat="1" ht="12" customHeight="1" x14ac:dyDescent="0.2">
      <c r="A9" s="19"/>
      <c r="B9" s="5" t="s">
        <v>0</v>
      </c>
      <c r="C9" s="105" t="s">
        <v>1</v>
      </c>
      <c r="D9" s="7"/>
      <c r="E9" s="152" t="s">
        <v>2</v>
      </c>
      <c r="F9" s="153"/>
      <c r="G9" s="110">
        <v>20000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</row>
    <row r="10" spans="1:255" s="21" customFormat="1" ht="26.25" customHeight="1" x14ac:dyDescent="0.2">
      <c r="A10" s="19"/>
      <c r="B10" s="8" t="s">
        <v>3</v>
      </c>
      <c r="C10" s="106" t="s">
        <v>4</v>
      </c>
      <c r="D10" s="7"/>
      <c r="E10" s="154" t="s">
        <v>5</v>
      </c>
      <c r="F10" s="155"/>
      <c r="G10" s="105" t="s">
        <v>6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</row>
    <row r="11" spans="1:255" s="21" customFormat="1" ht="18" customHeight="1" x14ac:dyDescent="0.2">
      <c r="A11" s="19"/>
      <c r="B11" s="8" t="s">
        <v>7</v>
      </c>
      <c r="C11" s="105" t="s">
        <v>8</v>
      </c>
      <c r="D11" s="7"/>
      <c r="E11" s="154" t="s">
        <v>9</v>
      </c>
      <c r="F11" s="155"/>
      <c r="G11" s="136">
        <v>650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</row>
    <row r="12" spans="1:255" s="21" customFormat="1" ht="11.25" customHeight="1" x14ac:dyDescent="0.2">
      <c r="A12" s="19"/>
      <c r="B12" s="8" t="s">
        <v>10</v>
      </c>
      <c r="C12" s="106" t="s">
        <v>11</v>
      </c>
      <c r="D12" s="7"/>
      <c r="E12" s="108" t="s">
        <v>12</v>
      </c>
      <c r="F12" s="145"/>
      <c r="G12" s="109">
        <f>(G9*G11)</f>
        <v>13000000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</row>
    <row r="13" spans="1:255" s="21" customFormat="1" ht="11.25" customHeight="1" x14ac:dyDescent="0.2">
      <c r="A13" s="19"/>
      <c r="B13" s="8" t="s">
        <v>13</v>
      </c>
      <c r="C13" s="105" t="s">
        <v>14</v>
      </c>
      <c r="D13" s="7"/>
      <c r="E13" s="154" t="s">
        <v>15</v>
      </c>
      <c r="F13" s="155"/>
      <c r="G13" s="105" t="s">
        <v>16</v>
      </c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</row>
    <row r="14" spans="1:255" s="21" customFormat="1" ht="13.5" customHeight="1" x14ac:dyDescent="0.2">
      <c r="A14" s="19"/>
      <c r="B14" s="8" t="s">
        <v>17</v>
      </c>
      <c r="C14" s="105" t="s">
        <v>18</v>
      </c>
      <c r="D14" s="7"/>
      <c r="E14" s="154" t="s">
        <v>19</v>
      </c>
      <c r="F14" s="155"/>
      <c r="G14" s="105" t="s">
        <v>20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</row>
    <row r="15" spans="1:255" s="21" customFormat="1" ht="25.5" customHeight="1" x14ac:dyDescent="0.2">
      <c r="A15" s="19"/>
      <c r="B15" s="8" t="s">
        <v>21</v>
      </c>
      <c r="C15" s="107">
        <v>44989</v>
      </c>
      <c r="D15" s="7"/>
      <c r="E15" s="156" t="s">
        <v>22</v>
      </c>
      <c r="F15" s="157"/>
      <c r="G15" s="106" t="s">
        <v>23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</row>
    <row r="16" spans="1:255" s="21" customFormat="1" ht="12" customHeight="1" x14ac:dyDescent="0.25">
      <c r="A16" s="22"/>
      <c r="B16" s="23"/>
      <c r="C16" s="24"/>
      <c r="D16" s="25"/>
      <c r="E16" s="26"/>
      <c r="F16" s="26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</row>
    <row r="17" spans="1:255" s="21" customFormat="1" ht="12" customHeight="1" x14ac:dyDescent="0.25">
      <c r="A17" s="28"/>
      <c r="B17" s="158" t="s">
        <v>24</v>
      </c>
      <c r="C17" s="159"/>
      <c r="D17" s="159"/>
      <c r="E17" s="159"/>
      <c r="F17" s="159"/>
      <c r="G17" s="159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20"/>
      <c r="IU17" s="20"/>
    </row>
    <row r="18" spans="1:255" s="21" customFormat="1" ht="12" customHeight="1" x14ac:dyDescent="0.25">
      <c r="A18" s="22"/>
      <c r="B18" s="29"/>
      <c r="C18" s="30"/>
      <c r="D18" s="30"/>
      <c r="E18" s="30"/>
      <c r="F18" s="30"/>
      <c r="G18" s="3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  <c r="IU18" s="20"/>
    </row>
    <row r="19" spans="1:255" s="21" customFormat="1" ht="12" customHeight="1" x14ac:dyDescent="0.25">
      <c r="A19" s="19"/>
      <c r="B19" s="31" t="s">
        <v>25</v>
      </c>
      <c r="C19" s="32"/>
      <c r="D19" s="25"/>
      <c r="E19" s="25"/>
      <c r="F19" s="25"/>
      <c r="G19" s="25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</row>
    <row r="20" spans="1:255" s="21" customFormat="1" ht="24" customHeight="1" x14ac:dyDescent="0.25">
      <c r="A20" s="28"/>
      <c r="B20" s="33" t="s">
        <v>26</v>
      </c>
      <c r="C20" s="33" t="s">
        <v>27</v>
      </c>
      <c r="D20" s="33" t="s">
        <v>28</v>
      </c>
      <c r="E20" s="33" t="s">
        <v>29</v>
      </c>
      <c r="F20" s="33" t="s">
        <v>30</v>
      </c>
      <c r="G20" s="33" t="s">
        <v>31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</row>
    <row r="21" spans="1:255" s="21" customFormat="1" ht="12.75" customHeight="1" x14ac:dyDescent="0.2">
      <c r="A21" s="28"/>
      <c r="B21" s="10" t="s">
        <v>32</v>
      </c>
      <c r="C21" s="106" t="s">
        <v>33</v>
      </c>
      <c r="D21" s="116">
        <v>8</v>
      </c>
      <c r="E21" s="139" t="s">
        <v>34</v>
      </c>
      <c r="F21" s="109">
        <v>40000</v>
      </c>
      <c r="G21" s="109">
        <f t="shared" ref="G21:G27" si="0">(D21*F21)</f>
        <v>320000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</row>
    <row r="22" spans="1:255" s="21" customFormat="1" ht="12.75" customHeight="1" x14ac:dyDescent="0.2">
      <c r="A22" s="28"/>
      <c r="B22" s="10" t="s">
        <v>35</v>
      </c>
      <c r="C22" s="106" t="s">
        <v>33</v>
      </c>
      <c r="D22" s="116">
        <v>1</v>
      </c>
      <c r="E22" s="139" t="s">
        <v>36</v>
      </c>
      <c r="F22" s="109">
        <v>40000</v>
      </c>
      <c r="G22" s="109">
        <f t="shared" si="0"/>
        <v>40000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20"/>
    </row>
    <row r="23" spans="1:255" s="21" customFormat="1" ht="12.75" customHeight="1" x14ac:dyDescent="0.2">
      <c r="A23" s="28"/>
      <c r="B23" s="10" t="s">
        <v>37</v>
      </c>
      <c r="C23" s="106" t="s">
        <v>33</v>
      </c>
      <c r="D23" s="116">
        <v>6</v>
      </c>
      <c r="E23" s="139" t="s">
        <v>38</v>
      </c>
      <c r="F23" s="109">
        <v>40000</v>
      </c>
      <c r="G23" s="109">
        <f t="shared" si="0"/>
        <v>240000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</row>
    <row r="24" spans="1:255" s="21" customFormat="1" ht="12.75" customHeight="1" x14ac:dyDescent="0.2">
      <c r="A24" s="28"/>
      <c r="B24" s="10" t="s">
        <v>39</v>
      </c>
      <c r="C24" s="106" t="s">
        <v>33</v>
      </c>
      <c r="D24" s="116">
        <v>4</v>
      </c>
      <c r="E24" s="139" t="s">
        <v>34</v>
      </c>
      <c r="F24" s="109">
        <v>40000</v>
      </c>
      <c r="G24" s="109">
        <f t="shared" si="0"/>
        <v>160000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</row>
    <row r="25" spans="1:255" s="21" customFormat="1" ht="12.75" customHeight="1" x14ac:dyDescent="0.2">
      <c r="A25" s="28"/>
      <c r="B25" s="10" t="s">
        <v>40</v>
      </c>
      <c r="C25" s="106" t="s">
        <v>33</v>
      </c>
      <c r="D25" s="116">
        <v>4</v>
      </c>
      <c r="E25" s="139" t="s">
        <v>41</v>
      </c>
      <c r="F25" s="109">
        <v>40000</v>
      </c>
      <c r="G25" s="109">
        <f t="shared" si="0"/>
        <v>160000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</row>
    <row r="26" spans="1:255" s="21" customFormat="1" ht="12.75" customHeight="1" x14ac:dyDescent="0.2">
      <c r="A26" s="28"/>
      <c r="B26" s="10" t="s">
        <v>42</v>
      </c>
      <c r="C26" s="106" t="s">
        <v>33</v>
      </c>
      <c r="D26" s="116">
        <v>8</v>
      </c>
      <c r="E26" s="139" t="s">
        <v>41</v>
      </c>
      <c r="F26" s="109">
        <v>40000</v>
      </c>
      <c r="G26" s="109">
        <f t="shared" si="0"/>
        <v>320000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</row>
    <row r="27" spans="1:255" s="21" customFormat="1" ht="12.75" customHeight="1" x14ac:dyDescent="0.2">
      <c r="A27" s="28"/>
      <c r="B27" s="10" t="s">
        <v>43</v>
      </c>
      <c r="C27" s="106" t="s">
        <v>33</v>
      </c>
      <c r="D27" s="116">
        <v>15</v>
      </c>
      <c r="E27" s="139" t="s">
        <v>44</v>
      </c>
      <c r="F27" s="109">
        <v>40000</v>
      </c>
      <c r="G27" s="109">
        <f t="shared" si="0"/>
        <v>600000</v>
      </c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</row>
    <row r="28" spans="1:255" s="21" customFormat="1" ht="12.75" customHeight="1" x14ac:dyDescent="0.25">
      <c r="A28" s="28"/>
      <c r="B28" s="34" t="s">
        <v>45</v>
      </c>
      <c r="C28" s="102"/>
      <c r="D28" s="102"/>
      <c r="E28" s="102"/>
      <c r="F28" s="102"/>
      <c r="G28" s="103">
        <f>SUM(G21:G27)</f>
        <v>1840000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</row>
    <row r="29" spans="1:255" s="21" customFormat="1" ht="12" customHeight="1" x14ac:dyDescent="0.25">
      <c r="A29" s="22"/>
      <c r="B29" s="29"/>
      <c r="C29" s="30"/>
      <c r="D29" s="30"/>
      <c r="E29" s="30"/>
      <c r="F29" s="35"/>
      <c r="G29" s="35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  <c r="IT29" s="20"/>
      <c r="IU29" s="20"/>
    </row>
    <row r="30" spans="1:255" s="21" customFormat="1" ht="12" customHeight="1" x14ac:dyDescent="0.25">
      <c r="A30" s="19"/>
      <c r="B30" s="36" t="s">
        <v>46</v>
      </c>
      <c r="C30" s="37"/>
      <c r="D30" s="38"/>
      <c r="E30" s="38"/>
      <c r="F30" s="38"/>
      <c r="G30" s="38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  <c r="IU30" s="20"/>
    </row>
    <row r="31" spans="1:255" s="21" customFormat="1" ht="24" customHeight="1" x14ac:dyDescent="0.25">
      <c r="A31" s="19"/>
      <c r="B31" s="39" t="s">
        <v>26</v>
      </c>
      <c r="C31" s="40" t="s">
        <v>27</v>
      </c>
      <c r="D31" s="40" t="s">
        <v>28</v>
      </c>
      <c r="E31" s="39" t="s">
        <v>29</v>
      </c>
      <c r="F31" s="40" t="s">
        <v>30</v>
      </c>
      <c r="G31" s="39" t="s">
        <v>31</v>
      </c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20"/>
      <c r="IT31" s="20"/>
      <c r="IU31" s="20"/>
    </row>
    <row r="32" spans="1:255" s="21" customFormat="1" ht="12" customHeight="1" x14ac:dyDescent="0.25">
      <c r="A32" s="19"/>
      <c r="B32" s="41"/>
      <c r="C32" s="41"/>
      <c r="D32" s="41"/>
      <c r="E32" s="41"/>
      <c r="F32" s="41"/>
      <c r="G32" s="41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  <c r="IL32" s="20"/>
      <c r="IM32" s="20"/>
      <c r="IN32" s="20"/>
      <c r="IO32" s="20"/>
      <c r="IP32" s="20"/>
      <c r="IQ32" s="20"/>
      <c r="IR32" s="20"/>
      <c r="IS32" s="20"/>
      <c r="IT32" s="20"/>
      <c r="IU32" s="20"/>
    </row>
    <row r="33" spans="1:255" s="21" customFormat="1" ht="12" customHeight="1" x14ac:dyDescent="0.25">
      <c r="A33" s="19"/>
      <c r="B33" s="42" t="s">
        <v>47</v>
      </c>
      <c r="C33" s="43"/>
      <c r="D33" s="43"/>
      <c r="E33" s="43"/>
      <c r="F33" s="43"/>
      <c r="G33" s="43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  <c r="IK33" s="20"/>
      <c r="IL33" s="20"/>
      <c r="IM33" s="20"/>
      <c r="IN33" s="20"/>
      <c r="IO33" s="20"/>
      <c r="IP33" s="20"/>
      <c r="IQ33" s="20"/>
      <c r="IR33" s="20"/>
      <c r="IS33" s="20"/>
      <c r="IT33" s="20"/>
      <c r="IU33" s="20"/>
    </row>
    <row r="34" spans="1:255" s="21" customFormat="1" ht="12" customHeight="1" x14ac:dyDescent="0.25">
      <c r="A34" s="22"/>
      <c r="B34" s="44"/>
      <c r="C34" s="45"/>
      <c r="D34" s="45"/>
      <c r="E34" s="45"/>
      <c r="F34" s="46"/>
      <c r="G34" s="46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  <c r="IT34" s="20"/>
      <c r="IU34" s="20"/>
    </row>
    <row r="35" spans="1:255" s="21" customFormat="1" ht="12" customHeight="1" x14ac:dyDescent="0.25">
      <c r="A35" s="19"/>
      <c r="B35" s="36" t="s">
        <v>48</v>
      </c>
      <c r="C35" s="37"/>
      <c r="D35" s="38"/>
      <c r="E35" s="38"/>
      <c r="F35" s="38"/>
      <c r="G35" s="38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</row>
    <row r="36" spans="1:255" s="21" customFormat="1" ht="24" customHeight="1" x14ac:dyDescent="0.25">
      <c r="A36" s="19"/>
      <c r="B36" s="50" t="s">
        <v>26</v>
      </c>
      <c r="C36" s="50" t="s">
        <v>27</v>
      </c>
      <c r="D36" s="50" t="s">
        <v>28</v>
      </c>
      <c r="E36" s="50" t="s">
        <v>29</v>
      </c>
      <c r="F36" s="51" t="s">
        <v>30</v>
      </c>
      <c r="G36" s="50" t="s">
        <v>31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  <c r="IT36" s="20"/>
      <c r="IU36" s="20"/>
    </row>
    <row r="37" spans="1:255" s="21" customFormat="1" ht="12.75" x14ac:dyDescent="0.25">
      <c r="A37" s="47"/>
      <c r="B37" s="130" t="s">
        <v>49</v>
      </c>
      <c r="C37" s="126" t="s">
        <v>50</v>
      </c>
      <c r="D37" s="127">
        <v>5</v>
      </c>
      <c r="E37" s="106" t="s">
        <v>51</v>
      </c>
      <c r="F37" s="128">
        <v>45000</v>
      </c>
      <c r="G37" s="128">
        <f>D37*F37</f>
        <v>225000</v>
      </c>
      <c r="H37" s="20"/>
      <c r="I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  <c r="IT37" s="20"/>
      <c r="IU37" s="20"/>
    </row>
    <row r="38" spans="1:255" s="21" customFormat="1" ht="12.75" x14ac:dyDescent="0.25">
      <c r="A38" s="47"/>
      <c r="B38" s="132" t="s">
        <v>52</v>
      </c>
      <c r="C38" s="126" t="s">
        <v>50</v>
      </c>
      <c r="D38" s="116">
        <v>5</v>
      </c>
      <c r="E38" s="106" t="s">
        <v>51</v>
      </c>
      <c r="F38" s="128">
        <v>45000</v>
      </c>
      <c r="G38" s="128">
        <f t="shared" ref="G38:G40" si="1">D38*F38</f>
        <v>225000</v>
      </c>
      <c r="H38" s="20"/>
      <c r="I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  <c r="IR38" s="20"/>
      <c r="IS38" s="20"/>
      <c r="IT38" s="20"/>
      <c r="IU38" s="20"/>
    </row>
    <row r="39" spans="1:255" s="21" customFormat="1" ht="12.75" x14ac:dyDescent="0.25">
      <c r="A39" s="47"/>
      <c r="B39" s="130" t="s">
        <v>53</v>
      </c>
      <c r="C39" s="126" t="s">
        <v>50</v>
      </c>
      <c r="D39" s="127">
        <v>2</v>
      </c>
      <c r="E39" s="106" t="s">
        <v>51</v>
      </c>
      <c r="F39" s="128">
        <v>45000</v>
      </c>
      <c r="G39" s="128">
        <f t="shared" si="1"/>
        <v>90000</v>
      </c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  <c r="IK39" s="20"/>
      <c r="IL39" s="20"/>
      <c r="IM39" s="20"/>
      <c r="IN39" s="20"/>
      <c r="IO39" s="20"/>
      <c r="IP39" s="20"/>
      <c r="IQ39" s="20"/>
      <c r="IR39" s="20"/>
      <c r="IS39" s="20"/>
      <c r="IT39" s="20"/>
      <c r="IU39" s="20"/>
    </row>
    <row r="40" spans="1:255" s="21" customFormat="1" ht="12.75" x14ac:dyDescent="0.25">
      <c r="A40" s="47"/>
      <c r="B40" s="131" t="s">
        <v>54</v>
      </c>
      <c r="C40" s="126" t="s">
        <v>50</v>
      </c>
      <c r="D40" s="129">
        <v>3</v>
      </c>
      <c r="E40" s="106" t="s">
        <v>51</v>
      </c>
      <c r="F40" s="128">
        <v>45000</v>
      </c>
      <c r="G40" s="128">
        <f t="shared" si="1"/>
        <v>135000</v>
      </c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  <c r="II40" s="20"/>
      <c r="IJ40" s="20"/>
      <c r="IK40" s="20"/>
      <c r="IL40" s="20"/>
      <c r="IM40" s="20"/>
      <c r="IN40" s="20"/>
      <c r="IO40" s="20"/>
      <c r="IP40" s="20"/>
      <c r="IQ40" s="20"/>
      <c r="IR40" s="20"/>
      <c r="IS40" s="20"/>
      <c r="IT40" s="20"/>
      <c r="IU40" s="20"/>
    </row>
    <row r="41" spans="1:255" s="21" customFormat="1" ht="12.75" customHeight="1" x14ac:dyDescent="0.25">
      <c r="A41" s="19"/>
      <c r="B41" s="48" t="s">
        <v>55</v>
      </c>
      <c r="C41" s="101"/>
      <c r="D41" s="101"/>
      <c r="E41" s="101"/>
      <c r="F41" s="101"/>
      <c r="G41" s="100">
        <f>SUM(G37:G40)</f>
        <v>675000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  <c r="II41" s="20"/>
      <c r="IJ41" s="20"/>
      <c r="IK41" s="20"/>
      <c r="IL41" s="20"/>
      <c r="IM41" s="20"/>
      <c r="IN41" s="20"/>
      <c r="IO41" s="20"/>
      <c r="IP41" s="20"/>
      <c r="IQ41" s="20"/>
      <c r="IR41" s="20"/>
      <c r="IS41" s="20"/>
      <c r="IT41" s="20"/>
      <c r="IU41" s="20"/>
    </row>
    <row r="42" spans="1:255" s="21" customFormat="1" ht="12" customHeight="1" x14ac:dyDescent="0.25">
      <c r="A42" s="22"/>
      <c r="B42" s="44"/>
      <c r="C42" s="45"/>
      <c r="D42" s="45"/>
      <c r="E42" s="45"/>
      <c r="F42" s="46"/>
      <c r="G42" s="46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  <c r="IK42" s="20"/>
      <c r="IL42" s="20"/>
      <c r="IM42" s="20"/>
      <c r="IN42" s="20"/>
      <c r="IO42" s="20"/>
      <c r="IP42" s="20"/>
      <c r="IQ42" s="20"/>
      <c r="IR42" s="20"/>
      <c r="IS42" s="20"/>
      <c r="IT42" s="20"/>
      <c r="IU42" s="20"/>
    </row>
    <row r="43" spans="1:255" s="21" customFormat="1" ht="12" customHeight="1" x14ac:dyDescent="0.25">
      <c r="A43" s="19"/>
      <c r="B43" s="36" t="s">
        <v>56</v>
      </c>
      <c r="C43" s="37"/>
      <c r="D43" s="38"/>
      <c r="E43" s="38"/>
      <c r="F43" s="38"/>
      <c r="G43" s="38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  <c r="IK43" s="20"/>
      <c r="IL43" s="20"/>
      <c r="IM43" s="20"/>
      <c r="IN43" s="20"/>
      <c r="IO43" s="20"/>
      <c r="IP43" s="20"/>
      <c r="IQ43" s="20"/>
      <c r="IR43" s="20"/>
      <c r="IS43" s="20"/>
      <c r="IT43" s="20"/>
      <c r="IU43" s="20"/>
    </row>
    <row r="44" spans="1:255" s="21" customFormat="1" ht="24" customHeight="1" x14ac:dyDescent="0.25">
      <c r="A44" s="19"/>
      <c r="B44" s="51" t="s">
        <v>57</v>
      </c>
      <c r="C44" s="51" t="s">
        <v>58</v>
      </c>
      <c r="D44" s="51" t="s">
        <v>59</v>
      </c>
      <c r="E44" s="51" t="s">
        <v>29</v>
      </c>
      <c r="F44" s="51" t="s">
        <v>30</v>
      </c>
      <c r="G44" s="51" t="s">
        <v>31</v>
      </c>
      <c r="H44" s="20"/>
      <c r="I44" s="20"/>
      <c r="J44" s="20"/>
      <c r="K44" s="49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  <c r="II44" s="20"/>
      <c r="IJ44" s="20"/>
      <c r="IK44" s="20"/>
      <c r="IL44" s="20"/>
      <c r="IM44" s="20"/>
      <c r="IN44" s="20"/>
      <c r="IO44" s="20"/>
      <c r="IP44" s="20"/>
      <c r="IQ44" s="20"/>
      <c r="IR44" s="20"/>
      <c r="IS44" s="20"/>
      <c r="IT44" s="20"/>
      <c r="IU44" s="20"/>
    </row>
    <row r="45" spans="1:255" s="21" customFormat="1" ht="12.75" customHeight="1" x14ac:dyDescent="0.25">
      <c r="A45" s="47"/>
      <c r="B45" s="11" t="s">
        <v>60</v>
      </c>
      <c r="C45" s="115"/>
      <c r="D45" s="115"/>
      <c r="E45" s="115"/>
      <c r="F45" s="115"/>
      <c r="G45" s="115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  <c r="IK45" s="20"/>
      <c r="IL45" s="20"/>
      <c r="IM45" s="20"/>
      <c r="IN45" s="20"/>
      <c r="IO45" s="20"/>
      <c r="IP45" s="20"/>
      <c r="IQ45" s="20"/>
      <c r="IR45" s="20"/>
      <c r="IS45" s="20"/>
      <c r="IT45" s="20"/>
      <c r="IU45" s="20"/>
    </row>
    <row r="46" spans="1:255" s="21" customFormat="1" ht="12.75" customHeight="1" x14ac:dyDescent="0.2">
      <c r="A46" s="47"/>
      <c r="B46" s="9" t="s">
        <v>61</v>
      </c>
      <c r="C46" s="6" t="s">
        <v>62</v>
      </c>
      <c r="D46" s="111">
        <v>4</v>
      </c>
      <c r="E46" s="6" t="s">
        <v>63</v>
      </c>
      <c r="F46" s="112">
        <v>60924</v>
      </c>
      <c r="G46" s="112">
        <f>(D46*F46)</f>
        <v>243696</v>
      </c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  <c r="IU46" s="20"/>
    </row>
    <row r="47" spans="1:255" s="21" customFormat="1" ht="12.75" customHeight="1" x14ac:dyDescent="0.2">
      <c r="A47" s="47"/>
      <c r="B47" s="12" t="s">
        <v>64</v>
      </c>
      <c r="C47" s="117"/>
      <c r="D47" s="117"/>
      <c r="E47" s="117"/>
      <c r="F47" s="112"/>
      <c r="G47" s="112">
        <f t="shared" ref="G47:G58" si="2">(D47*F47)</f>
        <v>0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  <c r="IT47" s="20"/>
      <c r="IU47" s="20"/>
    </row>
    <row r="48" spans="1:255" s="21" customFormat="1" ht="12.75" customHeight="1" x14ac:dyDescent="0.2">
      <c r="A48" s="47"/>
      <c r="B48" s="13" t="s">
        <v>65</v>
      </c>
      <c r="C48" s="117" t="s">
        <v>66</v>
      </c>
      <c r="D48" s="117">
        <v>200</v>
      </c>
      <c r="E48" s="137" t="s">
        <v>67</v>
      </c>
      <c r="F48" s="112">
        <v>1328</v>
      </c>
      <c r="G48" s="112">
        <f t="shared" si="2"/>
        <v>265600</v>
      </c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  <c r="IK48" s="20"/>
      <c r="IL48" s="20"/>
      <c r="IM48" s="20"/>
      <c r="IN48" s="20"/>
      <c r="IO48" s="20"/>
      <c r="IP48" s="20"/>
      <c r="IQ48" s="20"/>
      <c r="IR48" s="20"/>
      <c r="IS48" s="20"/>
      <c r="IT48" s="20"/>
      <c r="IU48" s="20"/>
    </row>
    <row r="49" spans="1:255" s="21" customFormat="1" ht="12.75" customHeight="1" x14ac:dyDescent="0.2">
      <c r="A49" s="47"/>
      <c r="B49" s="13" t="s">
        <v>68</v>
      </c>
      <c r="C49" s="117" t="s">
        <v>66</v>
      </c>
      <c r="D49" s="117">
        <v>155</v>
      </c>
      <c r="E49" s="137" t="s">
        <v>69</v>
      </c>
      <c r="F49" s="112">
        <v>2182</v>
      </c>
      <c r="G49" s="112">
        <f t="shared" si="2"/>
        <v>338210</v>
      </c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  <c r="IT49" s="20"/>
      <c r="IU49" s="20"/>
    </row>
    <row r="50" spans="1:255" s="21" customFormat="1" ht="12.75" customHeight="1" x14ac:dyDescent="0.2">
      <c r="A50" s="47"/>
      <c r="B50" s="13" t="s">
        <v>70</v>
      </c>
      <c r="C50" s="117" t="s">
        <v>66</v>
      </c>
      <c r="D50" s="117">
        <v>300</v>
      </c>
      <c r="E50" s="138" t="s">
        <v>71</v>
      </c>
      <c r="F50" s="112">
        <v>958</v>
      </c>
      <c r="G50" s="112">
        <f t="shared" si="2"/>
        <v>287400</v>
      </c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  <c r="IO50" s="20"/>
      <c r="IP50" s="20"/>
      <c r="IQ50" s="20"/>
      <c r="IR50" s="20"/>
      <c r="IS50" s="20"/>
      <c r="IT50" s="20"/>
      <c r="IU50" s="20"/>
    </row>
    <row r="51" spans="1:255" s="21" customFormat="1" ht="12.75" customHeight="1" x14ac:dyDescent="0.2">
      <c r="A51" s="47"/>
      <c r="B51" s="13" t="s">
        <v>72</v>
      </c>
      <c r="C51" s="117" t="s">
        <v>66</v>
      </c>
      <c r="D51" s="117">
        <v>250</v>
      </c>
      <c r="E51" s="137" t="s">
        <v>67</v>
      </c>
      <c r="F51" s="112">
        <v>403</v>
      </c>
      <c r="G51" s="112">
        <f t="shared" si="2"/>
        <v>100750</v>
      </c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  <c r="IS51" s="20"/>
      <c r="IT51" s="20"/>
      <c r="IU51" s="20"/>
    </row>
    <row r="52" spans="1:255" s="21" customFormat="1" ht="12.75" customHeight="1" x14ac:dyDescent="0.2">
      <c r="A52" s="47"/>
      <c r="B52" s="13" t="s">
        <v>73</v>
      </c>
      <c r="C52" s="117" t="s">
        <v>66</v>
      </c>
      <c r="D52" s="117">
        <v>100</v>
      </c>
      <c r="E52" s="137" t="s">
        <v>67</v>
      </c>
      <c r="F52" s="112">
        <v>1462</v>
      </c>
      <c r="G52" s="112">
        <f t="shared" si="2"/>
        <v>146200</v>
      </c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  <c r="IT52" s="20"/>
      <c r="IU52" s="20"/>
    </row>
    <row r="53" spans="1:255" s="21" customFormat="1" ht="12.75" customHeight="1" x14ac:dyDescent="0.2">
      <c r="A53" s="47"/>
      <c r="B53" s="14" t="s">
        <v>74</v>
      </c>
      <c r="C53" s="113" t="s">
        <v>75</v>
      </c>
      <c r="D53" s="113">
        <v>5</v>
      </c>
      <c r="E53" s="137" t="s">
        <v>71</v>
      </c>
      <c r="F53" s="114">
        <v>4800</v>
      </c>
      <c r="G53" s="112">
        <f t="shared" si="2"/>
        <v>24000</v>
      </c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  <c r="IT53" s="20"/>
      <c r="IU53" s="20"/>
    </row>
    <row r="54" spans="1:255" s="21" customFormat="1" ht="12.75" customHeight="1" x14ac:dyDescent="0.2">
      <c r="A54" s="47"/>
      <c r="B54" s="14" t="s">
        <v>76</v>
      </c>
      <c r="C54" s="6" t="s">
        <v>66</v>
      </c>
      <c r="D54" s="111">
        <v>8000</v>
      </c>
      <c r="E54" s="137" t="s">
        <v>77</v>
      </c>
      <c r="F54" s="112">
        <v>132</v>
      </c>
      <c r="G54" s="112">
        <f t="shared" si="2"/>
        <v>1056000</v>
      </c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  <c r="IK54" s="20"/>
      <c r="IL54" s="20"/>
      <c r="IM54" s="20"/>
      <c r="IN54" s="20"/>
      <c r="IO54" s="20"/>
      <c r="IP54" s="20"/>
      <c r="IQ54" s="20"/>
      <c r="IR54" s="20"/>
      <c r="IS54" s="20"/>
      <c r="IT54" s="20"/>
      <c r="IU54" s="20"/>
    </row>
    <row r="55" spans="1:255" s="21" customFormat="1" ht="12.75" customHeight="1" x14ac:dyDescent="0.2">
      <c r="A55" s="47"/>
      <c r="B55" s="12" t="s">
        <v>78</v>
      </c>
      <c r="C55" s="117"/>
      <c r="D55" s="117"/>
      <c r="E55" s="117"/>
      <c r="F55" s="112"/>
      <c r="G55" s="112">
        <f t="shared" si="2"/>
        <v>0</v>
      </c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  <c r="IU55" s="20"/>
    </row>
    <row r="56" spans="1:255" s="21" customFormat="1" ht="12.75" customHeight="1" x14ac:dyDescent="0.2">
      <c r="A56" s="47"/>
      <c r="B56" s="14" t="s">
        <v>79</v>
      </c>
      <c r="C56" s="113" t="s">
        <v>75</v>
      </c>
      <c r="D56" s="113">
        <v>10</v>
      </c>
      <c r="E56" s="137" t="s">
        <v>67</v>
      </c>
      <c r="F56" s="114">
        <v>17647</v>
      </c>
      <c r="G56" s="112">
        <f t="shared" si="2"/>
        <v>176470</v>
      </c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  <c r="IL56" s="20"/>
      <c r="IM56" s="20"/>
      <c r="IN56" s="20"/>
      <c r="IO56" s="20"/>
      <c r="IP56" s="20"/>
      <c r="IQ56" s="20"/>
      <c r="IR56" s="20"/>
      <c r="IS56" s="20"/>
      <c r="IT56" s="20"/>
      <c r="IU56" s="20"/>
    </row>
    <row r="57" spans="1:255" s="21" customFormat="1" ht="12.75" customHeight="1" x14ac:dyDescent="0.2">
      <c r="A57" s="47"/>
      <c r="B57" s="147" t="s">
        <v>80</v>
      </c>
      <c r="C57" s="113" t="s">
        <v>75</v>
      </c>
      <c r="D57" s="113">
        <v>3</v>
      </c>
      <c r="E57" s="148" t="s">
        <v>67</v>
      </c>
      <c r="F57" s="114">
        <v>13781</v>
      </c>
      <c r="G57" s="146">
        <f t="shared" si="2"/>
        <v>41343</v>
      </c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  <c r="IL57" s="20"/>
      <c r="IM57" s="20"/>
      <c r="IN57" s="20"/>
      <c r="IO57" s="20"/>
      <c r="IP57" s="20"/>
      <c r="IQ57" s="20"/>
      <c r="IR57" s="20"/>
      <c r="IS57" s="20"/>
      <c r="IT57" s="20"/>
      <c r="IU57" s="20"/>
    </row>
    <row r="58" spans="1:255" s="21" customFormat="1" ht="12.75" customHeight="1" x14ac:dyDescent="0.2">
      <c r="A58" s="47"/>
      <c r="B58" s="14" t="s">
        <v>81</v>
      </c>
      <c r="C58" s="134" t="s">
        <v>75</v>
      </c>
      <c r="D58" s="134">
        <v>2</v>
      </c>
      <c r="E58" s="137" t="s">
        <v>67</v>
      </c>
      <c r="F58" s="135">
        <v>39076</v>
      </c>
      <c r="G58" s="133">
        <f t="shared" si="2"/>
        <v>78152</v>
      </c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  <c r="IK58" s="20"/>
      <c r="IL58" s="20"/>
      <c r="IM58" s="20"/>
      <c r="IN58" s="20"/>
      <c r="IO58" s="20"/>
      <c r="IP58" s="20"/>
      <c r="IQ58" s="20"/>
      <c r="IR58" s="20"/>
      <c r="IS58" s="20"/>
      <c r="IT58" s="20"/>
      <c r="IU58" s="20"/>
    </row>
    <row r="59" spans="1:255" s="21" customFormat="1" ht="13.5" customHeight="1" x14ac:dyDescent="0.25">
      <c r="A59" s="19"/>
      <c r="B59" s="48" t="s">
        <v>82</v>
      </c>
      <c r="C59" s="101"/>
      <c r="D59" s="101"/>
      <c r="E59" s="101"/>
      <c r="F59" s="101"/>
      <c r="G59" s="100">
        <f>SUM(G45:G58)</f>
        <v>2757821</v>
      </c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</row>
    <row r="60" spans="1:255" s="21" customFormat="1" ht="12" customHeight="1" x14ac:dyDescent="0.25">
      <c r="A60" s="22"/>
      <c r="B60" s="44"/>
      <c r="C60" s="45"/>
      <c r="D60" s="45"/>
      <c r="E60" s="45"/>
      <c r="F60" s="46"/>
      <c r="G60" s="46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</row>
    <row r="61" spans="1:255" s="21" customFormat="1" ht="12" customHeight="1" x14ac:dyDescent="0.25">
      <c r="A61" s="19"/>
      <c r="B61" s="36" t="s">
        <v>83</v>
      </c>
      <c r="C61" s="37"/>
      <c r="D61" s="38"/>
      <c r="E61" s="38"/>
      <c r="F61" s="38"/>
      <c r="G61" s="38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</row>
    <row r="62" spans="1:255" s="21" customFormat="1" ht="24" customHeight="1" x14ac:dyDescent="0.25">
      <c r="A62" s="19"/>
      <c r="B62" s="50" t="s">
        <v>84</v>
      </c>
      <c r="C62" s="51" t="s">
        <v>58</v>
      </c>
      <c r="D62" s="52" t="s">
        <v>59</v>
      </c>
      <c r="E62" s="50" t="s">
        <v>29</v>
      </c>
      <c r="F62" s="52" t="s">
        <v>30</v>
      </c>
      <c r="G62" s="53" t="s">
        <v>31</v>
      </c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  <c r="IJ62" s="20"/>
      <c r="IK62" s="20"/>
      <c r="IL62" s="20"/>
      <c r="IM62" s="20"/>
      <c r="IN62" s="20"/>
      <c r="IO62" s="20"/>
      <c r="IP62" s="20"/>
      <c r="IQ62" s="20"/>
      <c r="IR62" s="20"/>
      <c r="IS62" s="20"/>
      <c r="IT62" s="20"/>
      <c r="IU62" s="20"/>
    </row>
    <row r="63" spans="1:255" s="151" customFormat="1" ht="12.75" x14ac:dyDescent="0.25">
      <c r="A63" s="149"/>
      <c r="B63" s="144" t="s">
        <v>85</v>
      </c>
      <c r="C63" s="142" t="s">
        <v>86</v>
      </c>
      <c r="D63" s="140">
        <v>6</v>
      </c>
      <c r="E63" s="141" t="s">
        <v>87</v>
      </c>
      <c r="F63" s="143">
        <v>182513</v>
      </c>
      <c r="G63" s="140">
        <f t="shared" ref="G63" si="3">(D63*F63)</f>
        <v>1095078</v>
      </c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150"/>
      <c r="AC63" s="150"/>
      <c r="AD63" s="150"/>
      <c r="AE63" s="150"/>
      <c r="AF63" s="150"/>
      <c r="AG63" s="150"/>
      <c r="AH63" s="150"/>
      <c r="AI63" s="150"/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  <c r="BG63" s="150"/>
      <c r="BH63" s="150"/>
      <c r="BI63" s="150"/>
      <c r="BJ63" s="150"/>
      <c r="BK63" s="150"/>
      <c r="BL63" s="150"/>
      <c r="BM63" s="150"/>
      <c r="BN63" s="150"/>
      <c r="BO63" s="150"/>
      <c r="BP63" s="150"/>
      <c r="BQ63" s="150"/>
      <c r="BR63" s="150"/>
      <c r="BS63" s="150"/>
      <c r="BT63" s="150"/>
      <c r="BU63" s="150"/>
      <c r="BV63" s="150"/>
      <c r="BW63" s="150"/>
      <c r="BX63" s="150"/>
      <c r="BY63" s="150"/>
      <c r="BZ63" s="150"/>
      <c r="CA63" s="150"/>
      <c r="CB63" s="150"/>
      <c r="CC63" s="150"/>
      <c r="CD63" s="150"/>
      <c r="CE63" s="150"/>
      <c r="CF63" s="150"/>
      <c r="CG63" s="150"/>
      <c r="CH63" s="150"/>
      <c r="CI63" s="150"/>
      <c r="CJ63" s="150"/>
      <c r="CK63" s="150"/>
      <c r="CL63" s="150"/>
      <c r="CM63" s="150"/>
      <c r="CN63" s="150"/>
      <c r="CO63" s="150"/>
      <c r="CP63" s="150"/>
      <c r="CQ63" s="150"/>
      <c r="CR63" s="150"/>
      <c r="CS63" s="150"/>
      <c r="CT63" s="150"/>
      <c r="CU63" s="150"/>
      <c r="CV63" s="150"/>
      <c r="CW63" s="150"/>
      <c r="CX63" s="150"/>
      <c r="CY63" s="150"/>
      <c r="CZ63" s="150"/>
      <c r="DA63" s="150"/>
      <c r="DB63" s="150"/>
      <c r="DC63" s="150"/>
      <c r="DD63" s="150"/>
      <c r="DE63" s="150"/>
      <c r="DF63" s="150"/>
      <c r="DG63" s="150"/>
      <c r="DH63" s="150"/>
      <c r="DI63" s="150"/>
      <c r="DJ63" s="150"/>
      <c r="DK63" s="150"/>
      <c r="DL63" s="150"/>
      <c r="DM63" s="150"/>
      <c r="DN63" s="150"/>
      <c r="DO63" s="150"/>
      <c r="DP63" s="150"/>
      <c r="DQ63" s="150"/>
      <c r="DR63" s="150"/>
      <c r="DS63" s="150"/>
      <c r="DT63" s="150"/>
      <c r="DU63" s="150"/>
      <c r="DV63" s="150"/>
      <c r="DW63" s="150"/>
      <c r="DX63" s="150"/>
      <c r="DY63" s="150"/>
      <c r="DZ63" s="150"/>
      <c r="EA63" s="150"/>
      <c r="EB63" s="150"/>
      <c r="EC63" s="150"/>
      <c r="ED63" s="150"/>
      <c r="EE63" s="150"/>
      <c r="EF63" s="150"/>
      <c r="EG63" s="150"/>
      <c r="EH63" s="150"/>
      <c r="EI63" s="150"/>
      <c r="EJ63" s="150"/>
      <c r="EK63" s="150"/>
      <c r="EL63" s="150"/>
      <c r="EM63" s="150"/>
      <c r="EN63" s="150"/>
      <c r="EO63" s="150"/>
      <c r="EP63" s="150"/>
      <c r="EQ63" s="150"/>
      <c r="ER63" s="150"/>
      <c r="ES63" s="150"/>
      <c r="ET63" s="150"/>
      <c r="EU63" s="150"/>
      <c r="EV63" s="150"/>
      <c r="EW63" s="150"/>
      <c r="EX63" s="150"/>
      <c r="EY63" s="150"/>
      <c r="EZ63" s="150"/>
      <c r="FA63" s="150"/>
      <c r="FB63" s="150"/>
      <c r="FC63" s="150"/>
      <c r="FD63" s="150"/>
      <c r="FE63" s="150"/>
      <c r="FF63" s="150"/>
      <c r="FG63" s="150"/>
      <c r="FH63" s="150"/>
      <c r="FI63" s="150"/>
      <c r="FJ63" s="150"/>
      <c r="FK63" s="150"/>
      <c r="FL63" s="150"/>
      <c r="FM63" s="150"/>
      <c r="FN63" s="150"/>
      <c r="FO63" s="150"/>
      <c r="FP63" s="150"/>
      <c r="FQ63" s="150"/>
      <c r="FR63" s="150"/>
      <c r="FS63" s="150"/>
      <c r="FT63" s="150"/>
      <c r="FU63" s="150"/>
      <c r="FV63" s="150"/>
      <c r="FW63" s="150"/>
      <c r="FX63" s="150"/>
      <c r="FY63" s="150"/>
      <c r="FZ63" s="150"/>
      <c r="GA63" s="150"/>
      <c r="GB63" s="150"/>
      <c r="GC63" s="150"/>
      <c r="GD63" s="150"/>
      <c r="GE63" s="150"/>
      <c r="GF63" s="150"/>
      <c r="GG63" s="150"/>
      <c r="GH63" s="150"/>
      <c r="GI63" s="150"/>
      <c r="GJ63" s="150"/>
      <c r="GK63" s="150"/>
      <c r="GL63" s="150"/>
      <c r="GM63" s="150"/>
      <c r="GN63" s="150"/>
      <c r="GO63" s="150"/>
      <c r="GP63" s="150"/>
      <c r="GQ63" s="150"/>
      <c r="GR63" s="150"/>
      <c r="GS63" s="150"/>
      <c r="GT63" s="150"/>
      <c r="GU63" s="150"/>
      <c r="GV63" s="150"/>
      <c r="GW63" s="150"/>
      <c r="GX63" s="150"/>
      <c r="GY63" s="150"/>
      <c r="GZ63" s="150"/>
      <c r="HA63" s="150"/>
      <c r="HB63" s="150"/>
      <c r="HC63" s="150"/>
      <c r="HD63" s="150"/>
      <c r="HE63" s="150"/>
      <c r="HF63" s="150"/>
      <c r="HG63" s="150"/>
      <c r="HH63" s="150"/>
      <c r="HI63" s="150"/>
      <c r="HJ63" s="150"/>
      <c r="HK63" s="150"/>
      <c r="HL63" s="150"/>
      <c r="HM63" s="150"/>
      <c r="HN63" s="150"/>
      <c r="HO63" s="150"/>
      <c r="HP63" s="150"/>
      <c r="HQ63" s="150"/>
      <c r="HR63" s="150"/>
      <c r="HS63" s="150"/>
      <c r="HT63" s="150"/>
      <c r="HU63" s="150"/>
      <c r="HV63" s="150"/>
      <c r="HW63" s="150"/>
      <c r="HX63" s="150"/>
      <c r="HY63" s="150"/>
      <c r="HZ63" s="150"/>
      <c r="IA63" s="150"/>
      <c r="IB63" s="150"/>
      <c r="IC63" s="150"/>
      <c r="ID63" s="150"/>
      <c r="IE63" s="150"/>
      <c r="IF63" s="150"/>
      <c r="IG63" s="150"/>
      <c r="IH63" s="150"/>
      <c r="II63" s="150"/>
      <c r="IJ63" s="150"/>
      <c r="IK63" s="150"/>
      <c r="IL63" s="150"/>
      <c r="IM63" s="150"/>
      <c r="IN63" s="150"/>
      <c r="IO63" s="150"/>
      <c r="IP63" s="150"/>
      <c r="IQ63" s="150"/>
      <c r="IR63" s="150"/>
      <c r="IS63" s="150"/>
      <c r="IT63" s="150"/>
      <c r="IU63" s="150"/>
    </row>
    <row r="64" spans="1:255" s="21" customFormat="1" ht="13.5" customHeight="1" x14ac:dyDescent="0.25">
      <c r="A64" s="19"/>
      <c r="B64" s="54" t="s">
        <v>88</v>
      </c>
      <c r="C64" s="104"/>
      <c r="D64" s="104"/>
      <c r="E64" s="104"/>
      <c r="F64" s="104"/>
      <c r="G64" s="99">
        <f>SUM(G63:G63)</f>
        <v>1095078</v>
      </c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  <c r="IK64" s="20"/>
      <c r="IL64" s="20"/>
      <c r="IM64" s="20"/>
      <c r="IN64" s="20"/>
      <c r="IO64" s="20"/>
      <c r="IP64" s="20"/>
      <c r="IQ64" s="20"/>
      <c r="IR64" s="20"/>
      <c r="IS64" s="20"/>
      <c r="IT64" s="20"/>
      <c r="IU64" s="20"/>
    </row>
    <row r="65" spans="1:255" s="21" customFormat="1" ht="12" customHeight="1" x14ac:dyDescent="0.25">
      <c r="A65" s="22"/>
      <c r="B65" s="55"/>
      <c r="C65" s="55"/>
      <c r="D65" s="55"/>
      <c r="E65" s="55"/>
      <c r="F65" s="56"/>
      <c r="G65" s="56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20"/>
      <c r="IJ65" s="20"/>
      <c r="IK65" s="20"/>
      <c r="IL65" s="20"/>
      <c r="IM65" s="20"/>
      <c r="IN65" s="20"/>
      <c r="IO65" s="20"/>
      <c r="IP65" s="20"/>
      <c r="IQ65" s="20"/>
      <c r="IR65" s="20"/>
      <c r="IS65" s="20"/>
      <c r="IT65" s="20"/>
      <c r="IU65" s="20"/>
    </row>
    <row r="66" spans="1:255" s="21" customFormat="1" ht="12" customHeight="1" x14ac:dyDescent="0.25">
      <c r="A66" s="47"/>
      <c r="B66" s="57" t="s">
        <v>89</v>
      </c>
      <c r="C66" s="58"/>
      <c r="D66" s="58"/>
      <c r="E66" s="58"/>
      <c r="F66" s="58"/>
      <c r="G66" s="95">
        <f>G28+G41+G59+G64</f>
        <v>6367899</v>
      </c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  <c r="IL66" s="20"/>
      <c r="IM66" s="20"/>
      <c r="IN66" s="20"/>
      <c r="IO66" s="20"/>
      <c r="IP66" s="20"/>
      <c r="IQ66" s="20"/>
      <c r="IR66" s="20"/>
      <c r="IS66" s="20"/>
      <c r="IT66" s="20"/>
      <c r="IU66" s="20"/>
    </row>
    <row r="67" spans="1:255" s="21" customFormat="1" ht="12" customHeight="1" x14ac:dyDescent="0.25">
      <c r="A67" s="47"/>
      <c r="B67" s="59" t="s">
        <v>90</v>
      </c>
      <c r="C67" s="60"/>
      <c r="D67" s="60"/>
      <c r="E67" s="60"/>
      <c r="F67" s="60"/>
      <c r="G67" s="96">
        <f>G66*0.05</f>
        <v>318394.95</v>
      </c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20"/>
      <c r="IJ67" s="20"/>
      <c r="IK67" s="20"/>
      <c r="IL67" s="20"/>
      <c r="IM67" s="20"/>
      <c r="IN67" s="20"/>
      <c r="IO67" s="20"/>
      <c r="IP67" s="20"/>
      <c r="IQ67" s="20"/>
      <c r="IR67" s="20"/>
      <c r="IS67" s="20"/>
      <c r="IT67" s="20"/>
      <c r="IU67" s="20"/>
    </row>
    <row r="68" spans="1:255" s="21" customFormat="1" ht="12" customHeight="1" x14ac:dyDescent="0.25">
      <c r="A68" s="47"/>
      <c r="B68" s="61" t="s">
        <v>91</v>
      </c>
      <c r="C68" s="62"/>
      <c r="D68" s="62"/>
      <c r="E68" s="62"/>
      <c r="F68" s="62"/>
      <c r="G68" s="97">
        <f>G67+G66</f>
        <v>6686293.9500000002</v>
      </c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  <c r="IM68" s="20"/>
      <c r="IN68" s="20"/>
      <c r="IO68" s="20"/>
      <c r="IP68" s="20"/>
      <c r="IQ68" s="20"/>
      <c r="IR68" s="20"/>
      <c r="IS68" s="20"/>
      <c r="IT68" s="20"/>
      <c r="IU68" s="20"/>
    </row>
    <row r="69" spans="1:255" s="21" customFormat="1" ht="12" customHeight="1" x14ac:dyDescent="0.25">
      <c r="A69" s="47"/>
      <c r="B69" s="59" t="s">
        <v>92</v>
      </c>
      <c r="C69" s="60"/>
      <c r="D69" s="60"/>
      <c r="E69" s="60"/>
      <c r="F69" s="60"/>
      <c r="G69" s="96">
        <f>G12</f>
        <v>13000000</v>
      </c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0"/>
      <c r="ID69" s="20"/>
      <c r="IE69" s="20"/>
      <c r="IF69" s="20"/>
      <c r="IG69" s="20"/>
      <c r="IH69" s="20"/>
      <c r="II69" s="20"/>
      <c r="IJ69" s="20"/>
      <c r="IK69" s="20"/>
      <c r="IL69" s="20"/>
      <c r="IM69" s="20"/>
      <c r="IN69" s="20"/>
      <c r="IO69" s="20"/>
      <c r="IP69" s="20"/>
      <c r="IQ69" s="20"/>
      <c r="IR69" s="20"/>
      <c r="IS69" s="20"/>
      <c r="IT69" s="20"/>
      <c r="IU69" s="20"/>
    </row>
    <row r="70" spans="1:255" s="21" customFormat="1" ht="12" customHeight="1" x14ac:dyDescent="0.25">
      <c r="A70" s="47"/>
      <c r="B70" s="63" t="s">
        <v>93</v>
      </c>
      <c r="C70" s="64"/>
      <c r="D70" s="64"/>
      <c r="E70" s="64"/>
      <c r="F70" s="64"/>
      <c r="G70" s="98">
        <f>G69-G68</f>
        <v>6313706.0499999998</v>
      </c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  <c r="II70" s="20"/>
      <c r="IJ70" s="20"/>
      <c r="IK70" s="20"/>
      <c r="IL70" s="20"/>
      <c r="IM70" s="20"/>
      <c r="IN70" s="20"/>
      <c r="IO70" s="20"/>
      <c r="IP70" s="20"/>
      <c r="IQ70" s="20"/>
      <c r="IR70" s="20"/>
      <c r="IS70" s="20"/>
      <c r="IT70" s="20"/>
      <c r="IU70" s="20"/>
    </row>
    <row r="71" spans="1:255" s="21" customFormat="1" ht="12" customHeight="1" x14ac:dyDescent="0.25">
      <c r="A71" s="47"/>
      <c r="B71" s="65" t="s">
        <v>94</v>
      </c>
      <c r="C71" s="66"/>
      <c r="D71" s="66"/>
      <c r="E71" s="66"/>
      <c r="F71" s="66"/>
      <c r="G71" s="67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  <c r="HQ71" s="20"/>
      <c r="HR71" s="20"/>
      <c r="HS71" s="20"/>
      <c r="HT71" s="20"/>
      <c r="HU71" s="20"/>
      <c r="HV71" s="20"/>
      <c r="HW71" s="20"/>
      <c r="HX71" s="20"/>
      <c r="HY71" s="20"/>
      <c r="HZ71" s="20"/>
      <c r="IA71" s="20"/>
      <c r="IB71" s="20"/>
      <c r="IC71" s="20"/>
      <c r="ID71" s="20"/>
      <c r="IE71" s="20"/>
      <c r="IF71" s="20"/>
      <c r="IG71" s="20"/>
      <c r="IH71" s="20"/>
      <c r="II71" s="20"/>
      <c r="IJ71" s="20"/>
      <c r="IK71" s="20"/>
      <c r="IL71" s="20"/>
      <c r="IM71" s="20"/>
      <c r="IN71" s="20"/>
      <c r="IO71" s="20"/>
      <c r="IP71" s="20"/>
      <c r="IQ71" s="20"/>
      <c r="IR71" s="20"/>
      <c r="IS71" s="20"/>
      <c r="IT71" s="20"/>
      <c r="IU71" s="20"/>
    </row>
    <row r="72" spans="1:255" s="21" customFormat="1" ht="12.75" customHeight="1" thickBot="1" x14ac:dyDescent="0.3">
      <c r="A72" s="47"/>
      <c r="B72" s="68"/>
      <c r="C72" s="66"/>
      <c r="D72" s="66"/>
      <c r="E72" s="66"/>
      <c r="F72" s="66"/>
      <c r="G72" s="67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  <c r="HS72" s="20"/>
      <c r="HT72" s="20"/>
      <c r="HU72" s="20"/>
      <c r="HV72" s="20"/>
      <c r="HW72" s="20"/>
      <c r="HX72" s="20"/>
      <c r="HY72" s="20"/>
      <c r="HZ72" s="20"/>
      <c r="IA72" s="20"/>
      <c r="IB72" s="20"/>
      <c r="IC72" s="20"/>
      <c r="ID72" s="20"/>
      <c r="IE72" s="20"/>
      <c r="IF72" s="20"/>
      <c r="IG72" s="20"/>
      <c r="IH72" s="20"/>
      <c r="II72" s="20"/>
      <c r="IJ72" s="20"/>
      <c r="IK72" s="20"/>
      <c r="IL72" s="20"/>
      <c r="IM72" s="20"/>
      <c r="IN72" s="20"/>
      <c r="IO72" s="20"/>
      <c r="IP72" s="20"/>
      <c r="IQ72" s="20"/>
      <c r="IR72" s="20"/>
      <c r="IS72" s="20"/>
      <c r="IT72" s="20"/>
      <c r="IU72" s="20"/>
    </row>
    <row r="73" spans="1:255" s="21" customFormat="1" ht="12" customHeight="1" x14ac:dyDescent="0.25">
      <c r="A73" s="47"/>
      <c r="B73" s="69" t="s">
        <v>95</v>
      </c>
      <c r="C73" s="70"/>
      <c r="D73" s="70"/>
      <c r="E73" s="70"/>
      <c r="F73" s="71"/>
      <c r="G73" s="67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  <c r="HQ73" s="20"/>
      <c r="HR73" s="20"/>
      <c r="HS73" s="20"/>
      <c r="HT73" s="20"/>
      <c r="HU73" s="20"/>
      <c r="HV73" s="20"/>
      <c r="HW73" s="20"/>
      <c r="HX73" s="20"/>
      <c r="HY73" s="20"/>
      <c r="HZ73" s="20"/>
      <c r="IA73" s="20"/>
      <c r="IB73" s="20"/>
      <c r="IC73" s="20"/>
      <c r="ID73" s="20"/>
      <c r="IE73" s="20"/>
      <c r="IF73" s="20"/>
      <c r="IG73" s="20"/>
      <c r="IH73" s="20"/>
      <c r="II73" s="20"/>
      <c r="IJ73" s="20"/>
      <c r="IK73" s="20"/>
      <c r="IL73" s="20"/>
      <c r="IM73" s="20"/>
      <c r="IN73" s="20"/>
      <c r="IO73" s="20"/>
      <c r="IP73" s="20"/>
      <c r="IQ73" s="20"/>
      <c r="IR73" s="20"/>
      <c r="IS73" s="20"/>
      <c r="IT73" s="20"/>
      <c r="IU73" s="20"/>
    </row>
    <row r="74" spans="1:255" s="21" customFormat="1" ht="12" customHeight="1" x14ac:dyDescent="0.25">
      <c r="A74" s="47"/>
      <c r="B74" s="15" t="s">
        <v>96</v>
      </c>
      <c r="C74" s="68"/>
      <c r="D74" s="68"/>
      <c r="E74" s="68"/>
      <c r="F74" s="72"/>
      <c r="G74" s="67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  <c r="HQ74" s="20"/>
      <c r="HR74" s="20"/>
      <c r="HS74" s="20"/>
      <c r="HT74" s="20"/>
      <c r="HU74" s="20"/>
      <c r="HV74" s="20"/>
      <c r="HW74" s="20"/>
      <c r="HX74" s="20"/>
      <c r="HY74" s="20"/>
      <c r="HZ74" s="20"/>
      <c r="IA74" s="20"/>
      <c r="IB74" s="20"/>
      <c r="IC74" s="20"/>
      <c r="ID74" s="20"/>
      <c r="IE74" s="20"/>
      <c r="IF74" s="20"/>
      <c r="IG74" s="20"/>
      <c r="IH74" s="20"/>
      <c r="II74" s="20"/>
      <c r="IJ74" s="20"/>
      <c r="IK74" s="20"/>
      <c r="IL74" s="20"/>
      <c r="IM74" s="20"/>
      <c r="IN74" s="20"/>
      <c r="IO74" s="20"/>
      <c r="IP74" s="20"/>
      <c r="IQ74" s="20"/>
      <c r="IR74" s="20"/>
      <c r="IS74" s="20"/>
      <c r="IT74" s="20"/>
      <c r="IU74" s="20"/>
    </row>
    <row r="75" spans="1:255" s="21" customFormat="1" ht="12" customHeight="1" x14ac:dyDescent="0.25">
      <c r="A75" s="47"/>
      <c r="B75" s="15" t="s">
        <v>97</v>
      </c>
      <c r="C75" s="68"/>
      <c r="D75" s="68"/>
      <c r="E75" s="68"/>
      <c r="F75" s="72"/>
      <c r="G75" s="67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  <c r="HQ75" s="20"/>
      <c r="HR75" s="20"/>
      <c r="HS75" s="20"/>
      <c r="HT75" s="20"/>
      <c r="HU75" s="20"/>
      <c r="HV75" s="20"/>
      <c r="HW75" s="20"/>
      <c r="HX75" s="20"/>
      <c r="HY75" s="20"/>
      <c r="HZ75" s="20"/>
      <c r="IA75" s="20"/>
      <c r="IB75" s="20"/>
      <c r="IC75" s="20"/>
      <c r="ID75" s="20"/>
      <c r="IE75" s="20"/>
      <c r="IF75" s="20"/>
      <c r="IG75" s="20"/>
      <c r="IH75" s="20"/>
      <c r="II75" s="20"/>
      <c r="IJ75" s="20"/>
      <c r="IK75" s="20"/>
      <c r="IL75" s="20"/>
      <c r="IM75" s="20"/>
      <c r="IN75" s="20"/>
      <c r="IO75" s="20"/>
      <c r="IP75" s="20"/>
      <c r="IQ75" s="20"/>
      <c r="IR75" s="20"/>
      <c r="IS75" s="20"/>
      <c r="IT75" s="20"/>
      <c r="IU75" s="20"/>
    </row>
    <row r="76" spans="1:255" s="21" customFormat="1" ht="12" customHeight="1" x14ac:dyDescent="0.25">
      <c r="A76" s="47"/>
      <c r="B76" s="15" t="s">
        <v>98</v>
      </c>
      <c r="C76" s="68"/>
      <c r="D76" s="68"/>
      <c r="E76" s="68"/>
      <c r="F76" s="72"/>
      <c r="G76" s="67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  <c r="HQ76" s="20"/>
      <c r="HR76" s="20"/>
      <c r="HS76" s="20"/>
      <c r="HT76" s="20"/>
      <c r="HU76" s="20"/>
      <c r="HV76" s="20"/>
      <c r="HW76" s="20"/>
      <c r="HX76" s="20"/>
      <c r="HY76" s="20"/>
      <c r="HZ76" s="20"/>
      <c r="IA76" s="20"/>
      <c r="IB76" s="20"/>
      <c r="IC76" s="20"/>
      <c r="ID76" s="20"/>
      <c r="IE76" s="20"/>
      <c r="IF76" s="20"/>
      <c r="IG76" s="20"/>
      <c r="IH76" s="20"/>
      <c r="II76" s="20"/>
      <c r="IJ76" s="20"/>
      <c r="IK76" s="20"/>
      <c r="IL76" s="20"/>
      <c r="IM76" s="20"/>
      <c r="IN76" s="20"/>
      <c r="IO76" s="20"/>
      <c r="IP76" s="20"/>
      <c r="IQ76" s="20"/>
      <c r="IR76" s="20"/>
      <c r="IS76" s="20"/>
      <c r="IT76" s="20"/>
      <c r="IU76" s="20"/>
    </row>
    <row r="77" spans="1:255" s="21" customFormat="1" ht="12" customHeight="1" x14ac:dyDescent="0.25">
      <c r="A77" s="47"/>
      <c r="B77" s="15" t="s">
        <v>99</v>
      </c>
      <c r="C77" s="68"/>
      <c r="D77" s="68"/>
      <c r="E77" s="68"/>
      <c r="F77" s="72"/>
      <c r="G77" s="67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  <c r="HQ77" s="20"/>
      <c r="HR77" s="20"/>
      <c r="HS77" s="20"/>
      <c r="HT77" s="20"/>
      <c r="HU77" s="20"/>
      <c r="HV77" s="20"/>
      <c r="HW77" s="20"/>
      <c r="HX77" s="20"/>
      <c r="HY77" s="20"/>
      <c r="HZ77" s="20"/>
      <c r="IA77" s="20"/>
      <c r="IB77" s="20"/>
      <c r="IC77" s="20"/>
      <c r="ID77" s="20"/>
      <c r="IE77" s="20"/>
      <c r="IF77" s="20"/>
      <c r="IG77" s="20"/>
      <c r="IH77" s="20"/>
      <c r="II77" s="20"/>
      <c r="IJ77" s="20"/>
      <c r="IK77" s="20"/>
      <c r="IL77" s="20"/>
      <c r="IM77" s="20"/>
      <c r="IN77" s="20"/>
      <c r="IO77" s="20"/>
      <c r="IP77" s="20"/>
      <c r="IQ77" s="20"/>
      <c r="IR77" s="20"/>
      <c r="IS77" s="20"/>
      <c r="IT77" s="20"/>
      <c r="IU77" s="20"/>
    </row>
    <row r="78" spans="1:255" s="21" customFormat="1" ht="12" customHeight="1" x14ac:dyDescent="0.25">
      <c r="A78" s="47"/>
      <c r="B78" s="15" t="s">
        <v>100</v>
      </c>
      <c r="C78" s="68"/>
      <c r="D78" s="68"/>
      <c r="E78" s="68"/>
      <c r="F78" s="72"/>
      <c r="G78" s="67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  <c r="HQ78" s="20"/>
      <c r="HR78" s="20"/>
      <c r="HS78" s="20"/>
      <c r="HT78" s="20"/>
      <c r="HU78" s="20"/>
      <c r="HV78" s="20"/>
      <c r="HW78" s="20"/>
      <c r="HX78" s="20"/>
      <c r="HY78" s="20"/>
      <c r="HZ78" s="20"/>
      <c r="IA78" s="20"/>
      <c r="IB78" s="20"/>
      <c r="IC78" s="20"/>
      <c r="ID78" s="20"/>
      <c r="IE78" s="20"/>
      <c r="IF78" s="20"/>
      <c r="IG78" s="20"/>
      <c r="IH78" s="20"/>
      <c r="II78" s="20"/>
      <c r="IJ78" s="20"/>
      <c r="IK78" s="20"/>
      <c r="IL78" s="20"/>
      <c r="IM78" s="20"/>
      <c r="IN78" s="20"/>
      <c r="IO78" s="20"/>
      <c r="IP78" s="20"/>
      <c r="IQ78" s="20"/>
      <c r="IR78" s="20"/>
      <c r="IS78" s="20"/>
      <c r="IT78" s="20"/>
      <c r="IU78" s="20"/>
    </row>
    <row r="79" spans="1:255" s="21" customFormat="1" ht="12.75" customHeight="1" thickBot="1" x14ac:dyDescent="0.3">
      <c r="A79" s="47"/>
      <c r="B79" s="16" t="s">
        <v>101</v>
      </c>
      <c r="C79" s="73"/>
      <c r="D79" s="73"/>
      <c r="E79" s="73"/>
      <c r="F79" s="74"/>
      <c r="G79" s="67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/>
      <c r="HB79" s="20"/>
      <c r="HC79" s="20"/>
      <c r="HD79" s="20"/>
      <c r="HE79" s="20"/>
      <c r="HF79" s="20"/>
      <c r="HG79" s="20"/>
      <c r="HH79" s="20"/>
      <c r="HI79" s="20"/>
      <c r="HJ79" s="20"/>
      <c r="HK79" s="20"/>
      <c r="HL79" s="20"/>
      <c r="HM79" s="20"/>
      <c r="HN79" s="20"/>
      <c r="HO79" s="20"/>
      <c r="HP79" s="20"/>
      <c r="HQ79" s="20"/>
      <c r="HR79" s="20"/>
      <c r="HS79" s="20"/>
      <c r="HT79" s="20"/>
      <c r="HU79" s="20"/>
      <c r="HV79" s="20"/>
      <c r="HW79" s="20"/>
      <c r="HX79" s="20"/>
      <c r="HY79" s="20"/>
      <c r="HZ79" s="20"/>
      <c r="IA79" s="20"/>
      <c r="IB79" s="20"/>
      <c r="IC79" s="20"/>
      <c r="ID79" s="20"/>
      <c r="IE79" s="20"/>
      <c r="IF79" s="20"/>
      <c r="IG79" s="20"/>
      <c r="IH79" s="20"/>
      <c r="II79" s="20"/>
      <c r="IJ79" s="20"/>
      <c r="IK79" s="20"/>
      <c r="IL79" s="20"/>
      <c r="IM79" s="20"/>
      <c r="IN79" s="20"/>
      <c r="IO79" s="20"/>
      <c r="IP79" s="20"/>
      <c r="IQ79" s="20"/>
      <c r="IR79" s="20"/>
      <c r="IS79" s="20"/>
      <c r="IT79" s="20"/>
      <c r="IU79" s="20"/>
    </row>
    <row r="80" spans="1:255" s="21" customFormat="1" ht="12.75" customHeight="1" x14ac:dyDescent="0.25">
      <c r="A80" s="47"/>
      <c r="B80" s="68"/>
      <c r="C80" s="68"/>
      <c r="D80" s="68"/>
      <c r="E80" s="68"/>
      <c r="F80" s="68"/>
      <c r="G80" s="67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/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0"/>
      <c r="HP80" s="20"/>
      <c r="HQ80" s="20"/>
      <c r="HR80" s="20"/>
      <c r="HS80" s="20"/>
      <c r="HT80" s="20"/>
      <c r="HU80" s="20"/>
      <c r="HV80" s="20"/>
      <c r="HW80" s="20"/>
      <c r="HX80" s="20"/>
      <c r="HY80" s="20"/>
      <c r="HZ80" s="20"/>
      <c r="IA80" s="20"/>
      <c r="IB80" s="20"/>
      <c r="IC80" s="20"/>
      <c r="ID80" s="20"/>
      <c r="IE80" s="20"/>
      <c r="IF80" s="20"/>
      <c r="IG80" s="20"/>
      <c r="IH80" s="20"/>
      <c r="II80" s="20"/>
      <c r="IJ80" s="20"/>
      <c r="IK80" s="20"/>
      <c r="IL80" s="20"/>
      <c r="IM80" s="20"/>
      <c r="IN80" s="20"/>
      <c r="IO80" s="20"/>
      <c r="IP80" s="20"/>
      <c r="IQ80" s="20"/>
      <c r="IR80" s="20"/>
      <c r="IS80" s="20"/>
      <c r="IT80" s="20"/>
      <c r="IU80" s="20"/>
    </row>
    <row r="81" spans="1:255" s="21" customFormat="1" ht="15" customHeight="1" thickBot="1" x14ac:dyDescent="0.3">
      <c r="A81" s="47"/>
      <c r="B81" s="161" t="s">
        <v>102</v>
      </c>
      <c r="C81" s="162"/>
      <c r="D81" s="75"/>
      <c r="E81" s="76"/>
      <c r="F81" s="76"/>
      <c r="G81" s="67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/>
      <c r="HB81" s="20"/>
      <c r="HC81" s="20"/>
      <c r="HD81" s="20"/>
      <c r="HE81" s="20"/>
      <c r="HF81" s="20"/>
      <c r="HG81" s="20"/>
      <c r="HH81" s="20"/>
      <c r="HI81" s="20"/>
      <c r="HJ81" s="20"/>
      <c r="HK81" s="20"/>
      <c r="HL81" s="20"/>
      <c r="HM81" s="20"/>
      <c r="HN81" s="20"/>
      <c r="HO81" s="20"/>
      <c r="HP81" s="20"/>
      <c r="HQ81" s="20"/>
      <c r="HR81" s="20"/>
      <c r="HS81" s="20"/>
      <c r="HT81" s="20"/>
      <c r="HU81" s="20"/>
      <c r="HV81" s="20"/>
      <c r="HW81" s="20"/>
      <c r="HX81" s="20"/>
      <c r="HY81" s="20"/>
      <c r="HZ81" s="20"/>
      <c r="IA81" s="20"/>
      <c r="IB81" s="20"/>
      <c r="IC81" s="20"/>
      <c r="ID81" s="20"/>
      <c r="IE81" s="20"/>
      <c r="IF81" s="20"/>
      <c r="IG81" s="20"/>
      <c r="IH81" s="20"/>
      <c r="II81" s="20"/>
      <c r="IJ81" s="20"/>
      <c r="IK81" s="20"/>
      <c r="IL81" s="20"/>
      <c r="IM81" s="20"/>
      <c r="IN81" s="20"/>
      <c r="IO81" s="20"/>
      <c r="IP81" s="20"/>
      <c r="IQ81" s="20"/>
      <c r="IR81" s="20"/>
      <c r="IS81" s="20"/>
      <c r="IT81" s="20"/>
      <c r="IU81" s="20"/>
    </row>
    <row r="82" spans="1:255" s="21" customFormat="1" ht="12" customHeight="1" x14ac:dyDescent="0.25">
      <c r="A82" s="47"/>
      <c r="B82" s="77" t="s">
        <v>84</v>
      </c>
      <c r="C82" s="122" t="s">
        <v>103</v>
      </c>
      <c r="D82" s="123" t="s">
        <v>104</v>
      </c>
      <c r="E82" s="76"/>
      <c r="F82" s="76"/>
      <c r="G82" s="67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/>
      <c r="GZ82" s="20"/>
      <c r="HA82" s="20"/>
      <c r="HB82" s="20"/>
      <c r="HC82" s="20"/>
      <c r="HD82" s="20"/>
      <c r="HE82" s="20"/>
      <c r="HF82" s="20"/>
      <c r="HG82" s="20"/>
      <c r="HH82" s="20"/>
      <c r="HI82" s="20"/>
      <c r="HJ82" s="20"/>
      <c r="HK82" s="20"/>
      <c r="HL82" s="20"/>
      <c r="HM82" s="20"/>
      <c r="HN82" s="20"/>
      <c r="HO82" s="20"/>
      <c r="HP82" s="20"/>
      <c r="HQ82" s="20"/>
      <c r="HR82" s="20"/>
      <c r="HS82" s="20"/>
      <c r="HT82" s="20"/>
      <c r="HU82" s="20"/>
      <c r="HV82" s="20"/>
      <c r="HW82" s="20"/>
      <c r="HX82" s="20"/>
      <c r="HY82" s="20"/>
      <c r="HZ82" s="20"/>
      <c r="IA82" s="20"/>
      <c r="IB82" s="20"/>
      <c r="IC82" s="20"/>
      <c r="ID82" s="20"/>
      <c r="IE82" s="20"/>
      <c r="IF82" s="20"/>
      <c r="IG82" s="20"/>
      <c r="IH82" s="20"/>
      <c r="II82" s="20"/>
      <c r="IJ82" s="20"/>
      <c r="IK82" s="20"/>
      <c r="IL82" s="20"/>
      <c r="IM82" s="20"/>
      <c r="IN82" s="20"/>
      <c r="IO82" s="20"/>
      <c r="IP82" s="20"/>
      <c r="IQ82" s="20"/>
      <c r="IR82" s="20"/>
      <c r="IS82" s="20"/>
      <c r="IT82" s="20"/>
      <c r="IU82" s="20"/>
    </row>
    <row r="83" spans="1:255" s="21" customFormat="1" ht="12" customHeight="1" x14ac:dyDescent="0.25">
      <c r="A83" s="47"/>
      <c r="B83" s="78" t="s">
        <v>105</v>
      </c>
      <c r="C83" s="118">
        <f>G28</f>
        <v>1840000</v>
      </c>
      <c r="D83" s="119">
        <f>(C83/C89)</f>
        <v>0.27518981572744045</v>
      </c>
      <c r="E83" s="76"/>
      <c r="F83" s="76"/>
      <c r="G83" s="67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/>
      <c r="HA83" s="20"/>
      <c r="HB83" s="20"/>
      <c r="HC83" s="20"/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  <c r="HO83" s="20"/>
      <c r="HP83" s="20"/>
      <c r="HQ83" s="20"/>
      <c r="HR83" s="20"/>
      <c r="HS83" s="20"/>
      <c r="HT83" s="20"/>
      <c r="HU83" s="20"/>
      <c r="HV83" s="20"/>
      <c r="HW83" s="20"/>
      <c r="HX83" s="20"/>
      <c r="HY83" s="20"/>
      <c r="HZ83" s="20"/>
      <c r="IA83" s="20"/>
      <c r="IB83" s="20"/>
      <c r="IC83" s="20"/>
      <c r="ID83" s="20"/>
      <c r="IE83" s="20"/>
      <c r="IF83" s="20"/>
      <c r="IG83" s="20"/>
      <c r="IH83" s="20"/>
      <c r="II83" s="20"/>
      <c r="IJ83" s="20"/>
      <c r="IK83" s="20"/>
      <c r="IL83" s="20"/>
      <c r="IM83" s="20"/>
      <c r="IN83" s="20"/>
      <c r="IO83" s="20"/>
      <c r="IP83" s="20"/>
      <c r="IQ83" s="20"/>
      <c r="IR83" s="20"/>
      <c r="IS83" s="20"/>
      <c r="IT83" s="20"/>
      <c r="IU83" s="20"/>
    </row>
    <row r="84" spans="1:255" s="21" customFormat="1" ht="12" customHeight="1" x14ac:dyDescent="0.25">
      <c r="A84" s="47"/>
      <c r="B84" s="78" t="s">
        <v>106</v>
      </c>
      <c r="C84" s="120">
        <v>0</v>
      </c>
      <c r="D84" s="119">
        <v>0</v>
      </c>
      <c r="E84" s="76"/>
      <c r="F84" s="76"/>
      <c r="G84" s="67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  <c r="HQ84" s="20"/>
      <c r="HR84" s="20"/>
      <c r="HS84" s="20"/>
      <c r="HT84" s="20"/>
      <c r="HU84" s="20"/>
      <c r="HV84" s="20"/>
      <c r="HW84" s="20"/>
      <c r="HX84" s="20"/>
      <c r="HY84" s="20"/>
      <c r="HZ84" s="20"/>
      <c r="IA84" s="20"/>
      <c r="IB84" s="20"/>
      <c r="IC84" s="20"/>
      <c r="ID84" s="20"/>
      <c r="IE84" s="20"/>
      <c r="IF84" s="20"/>
      <c r="IG84" s="20"/>
      <c r="IH84" s="20"/>
      <c r="II84" s="20"/>
      <c r="IJ84" s="20"/>
      <c r="IK84" s="20"/>
      <c r="IL84" s="20"/>
      <c r="IM84" s="20"/>
      <c r="IN84" s="20"/>
      <c r="IO84" s="20"/>
      <c r="IP84" s="20"/>
      <c r="IQ84" s="20"/>
      <c r="IR84" s="20"/>
      <c r="IS84" s="20"/>
      <c r="IT84" s="20"/>
      <c r="IU84" s="20"/>
    </row>
    <row r="85" spans="1:255" s="21" customFormat="1" ht="12" customHeight="1" x14ac:dyDescent="0.25">
      <c r="A85" s="47"/>
      <c r="B85" s="78" t="s">
        <v>107</v>
      </c>
      <c r="C85" s="118">
        <f>G41</f>
        <v>675000</v>
      </c>
      <c r="D85" s="119">
        <f>(C85/C89)</f>
        <v>0.10095278566088169</v>
      </c>
      <c r="E85" s="76"/>
      <c r="F85" s="76"/>
      <c r="G85" s="67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/>
      <c r="HD85" s="20"/>
      <c r="HE85" s="20"/>
      <c r="HF85" s="20"/>
      <c r="HG85" s="20"/>
      <c r="HH85" s="20"/>
      <c r="HI85" s="20"/>
      <c r="HJ85" s="20"/>
      <c r="HK85" s="20"/>
      <c r="HL85" s="20"/>
      <c r="HM85" s="20"/>
      <c r="HN85" s="20"/>
      <c r="HO85" s="20"/>
      <c r="HP85" s="20"/>
      <c r="HQ85" s="20"/>
      <c r="HR85" s="20"/>
      <c r="HS85" s="20"/>
      <c r="HT85" s="20"/>
      <c r="HU85" s="20"/>
      <c r="HV85" s="20"/>
      <c r="HW85" s="20"/>
      <c r="HX85" s="20"/>
      <c r="HY85" s="20"/>
      <c r="HZ85" s="20"/>
      <c r="IA85" s="20"/>
      <c r="IB85" s="20"/>
      <c r="IC85" s="20"/>
      <c r="ID85" s="20"/>
      <c r="IE85" s="20"/>
      <c r="IF85" s="20"/>
      <c r="IG85" s="20"/>
      <c r="IH85" s="20"/>
      <c r="II85" s="20"/>
      <c r="IJ85" s="20"/>
      <c r="IK85" s="20"/>
      <c r="IL85" s="20"/>
      <c r="IM85" s="20"/>
      <c r="IN85" s="20"/>
      <c r="IO85" s="20"/>
      <c r="IP85" s="20"/>
      <c r="IQ85" s="20"/>
      <c r="IR85" s="20"/>
      <c r="IS85" s="20"/>
      <c r="IT85" s="20"/>
      <c r="IU85" s="20"/>
    </row>
    <row r="86" spans="1:255" s="21" customFormat="1" ht="12" customHeight="1" x14ac:dyDescent="0.25">
      <c r="A86" s="47"/>
      <c r="B86" s="78" t="s">
        <v>57</v>
      </c>
      <c r="C86" s="118">
        <f>G59</f>
        <v>2757821</v>
      </c>
      <c r="D86" s="119">
        <f>(C86/C89)</f>
        <v>0.41245883304307912</v>
      </c>
      <c r="E86" s="76"/>
      <c r="F86" s="76"/>
      <c r="G86" s="67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  <c r="HQ86" s="20"/>
      <c r="HR86" s="20"/>
      <c r="HS86" s="20"/>
      <c r="HT86" s="20"/>
      <c r="HU86" s="20"/>
      <c r="HV86" s="20"/>
      <c r="HW86" s="20"/>
      <c r="HX86" s="20"/>
      <c r="HY86" s="20"/>
      <c r="HZ86" s="20"/>
      <c r="IA86" s="20"/>
      <c r="IB86" s="20"/>
      <c r="IC86" s="20"/>
      <c r="ID86" s="20"/>
      <c r="IE86" s="20"/>
      <c r="IF86" s="20"/>
      <c r="IG86" s="20"/>
      <c r="IH86" s="20"/>
      <c r="II86" s="20"/>
      <c r="IJ86" s="20"/>
      <c r="IK86" s="20"/>
      <c r="IL86" s="20"/>
      <c r="IM86" s="20"/>
      <c r="IN86" s="20"/>
      <c r="IO86" s="20"/>
      <c r="IP86" s="20"/>
      <c r="IQ86" s="20"/>
      <c r="IR86" s="20"/>
      <c r="IS86" s="20"/>
      <c r="IT86" s="20"/>
      <c r="IU86" s="20"/>
    </row>
    <row r="87" spans="1:255" s="21" customFormat="1" ht="12" customHeight="1" x14ac:dyDescent="0.25">
      <c r="A87" s="47"/>
      <c r="B87" s="78" t="s">
        <v>108</v>
      </c>
      <c r="C87" s="124">
        <f>G64</f>
        <v>1095078</v>
      </c>
      <c r="D87" s="119">
        <f>(C87/C89)</f>
        <v>0.16377951794955112</v>
      </c>
      <c r="E87" s="79"/>
      <c r="F87" s="79"/>
      <c r="G87" s="67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/>
      <c r="GK87" s="20"/>
      <c r="GL87" s="20"/>
      <c r="GM87" s="20"/>
      <c r="GN87" s="20"/>
      <c r="GO87" s="20"/>
      <c r="GP87" s="20"/>
      <c r="GQ87" s="20"/>
      <c r="GR87" s="20"/>
      <c r="GS87" s="20"/>
      <c r="GT87" s="20"/>
      <c r="GU87" s="20"/>
      <c r="GV87" s="20"/>
      <c r="GW87" s="20"/>
      <c r="GX87" s="20"/>
      <c r="GY87" s="20"/>
      <c r="GZ87" s="20"/>
      <c r="HA87" s="20"/>
      <c r="HB87" s="20"/>
      <c r="HC87" s="20"/>
      <c r="HD87" s="20"/>
      <c r="HE87" s="20"/>
      <c r="HF87" s="20"/>
      <c r="HG87" s="20"/>
      <c r="HH87" s="20"/>
      <c r="HI87" s="20"/>
      <c r="HJ87" s="20"/>
      <c r="HK87" s="20"/>
      <c r="HL87" s="20"/>
      <c r="HM87" s="20"/>
      <c r="HN87" s="20"/>
      <c r="HO87" s="20"/>
      <c r="HP87" s="20"/>
      <c r="HQ87" s="20"/>
      <c r="HR87" s="20"/>
      <c r="HS87" s="20"/>
      <c r="HT87" s="20"/>
      <c r="HU87" s="20"/>
      <c r="HV87" s="20"/>
      <c r="HW87" s="20"/>
      <c r="HX87" s="20"/>
      <c r="HY87" s="20"/>
      <c r="HZ87" s="20"/>
      <c r="IA87" s="20"/>
      <c r="IB87" s="20"/>
      <c r="IC87" s="20"/>
      <c r="ID87" s="20"/>
      <c r="IE87" s="20"/>
      <c r="IF87" s="20"/>
      <c r="IG87" s="20"/>
      <c r="IH87" s="20"/>
      <c r="II87" s="20"/>
      <c r="IJ87" s="20"/>
      <c r="IK87" s="20"/>
      <c r="IL87" s="20"/>
      <c r="IM87" s="20"/>
      <c r="IN87" s="20"/>
      <c r="IO87" s="20"/>
      <c r="IP87" s="20"/>
      <c r="IQ87" s="20"/>
      <c r="IR87" s="20"/>
      <c r="IS87" s="20"/>
      <c r="IT87" s="20"/>
      <c r="IU87" s="20"/>
    </row>
    <row r="88" spans="1:255" s="21" customFormat="1" ht="12" customHeight="1" x14ac:dyDescent="0.25">
      <c r="A88" s="47"/>
      <c r="B88" s="78" t="s">
        <v>109</v>
      </c>
      <c r="C88" s="124">
        <f>G67</f>
        <v>318394.95</v>
      </c>
      <c r="D88" s="119">
        <f>(C88/C89)</f>
        <v>4.7619047619047616E-2</v>
      </c>
      <c r="E88" s="79"/>
      <c r="F88" s="79"/>
      <c r="G88" s="67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/>
      <c r="GZ88" s="20"/>
      <c r="HA88" s="20"/>
      <c r="HB88" s="20"/>
      <c r="HC88" s="20"/>
      <c r="HD88" s="20"/>
      <c r="HE88" s="20"/>
      <c r="HF88" s="20"/>
      <c r="HG88" s="20"/>
      <c r="HH88" s="20"/>
      <c r="HI88" s="20"/>
      <c r="HJ88" s="20"/>
      <c r="HK88" s="20"/>
      <c r="HL88" s="20"/>
      <c r="HM88" s="20"/>
      <c r="HN88" s="20"/>
      <c r="HO88" s="20"/>
      <c r="HP88" s="20"/>
      <c r="HQ88" s="20"/>
      <c r="HR88" s="20"/>
      <c r="HS88" s="20"/>
      <c r="HT88" s="20"/>
      <c r="HU88" s="20"/>
      <c r="HV88" s="20"/>
      <c r="HW88" s="20"/>
      <c r="HX88" s="20"/>
      <c r="HY88" s="20"/>
      <c r="HZ88" s="20"/>
      <c r="IA88" s="20"/>
      <c r="IB88" s="20"/>
      <c r="IC88" s="20"/>
      <c r="ID88" s="20"/>
      <c r="IE88" s="20"/>
      <c r="IF88" s="20"/>
      <c r="IG88" s="20"/>
      <c r="IH88" s="20"/>
      <c r="II88" s="20"/>
      <c r="IJ88" s="20"/>
      <c r="IK88" s="20"/>
      <c r="IL88" s="20"/>
      <c r="IM88" s="20"/>
      <c r="IN88" s="20"/>
      <c r="IO88" s="20"/>
      <c r="IP88" s="20"/>
      <c r="IQ88" s="20"/>
      <c r="IR88" s="20"/>
      <c r="IS88" s="20"/>
      <c r="IT88" s="20"/>
      <c r="IU88" s="20"/>
    </row>
    <row r="89" spans="1:255" s="21" customFormat="1" ht="12.75" customHeight="1" thickBot="1" x14ac:dyDescent="0.3">
      <c r="A89" s="47"/>
      <c r="B89" s="80" t="s">
        <v>110</v>
      </c>
      <c r="C89" s="125">
        <f>SUM(C83:C88)</f>
        <v>6686293.9500000002</v>
      </c>
      <c r="D89" s="121">
        <f>SUM(D83:D88)</f>
        <v>1</v>
      </c>
      <c r="E89" s="79"/>
      <c r="F89" s="79"/>
      <c r="G89" s="67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/>
      <c r="GK89" s="20"/>
      <c r="GL89" s="20"/>
      <c r="GM89" s="20"/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  <c r="GY89" s="20"/>
      <c r="GZ89" s="20"/>
      <c r="HA89" s="20"/>
      <c r="HB89" s="20"/>
      <c r="HC89" s="20"/>
      <c r="HD89" s="20"/>
      <c r="HE89" s="20"/>
      <c r="HF89" s="20"/>
      <c r="HG89" s="20"/>
      <c r="HH89" s="20"/>
      <c r="HI89" s="20"/>
      <c r="HJ89" s="20"/>
      <c r="HK89" s="20"/>
      <c r="HL89" s="20"/>
      <c r="HM89" s="20"/>
      <c r="HN89" s="20"/>
      <c r="HO89" s="20"/>
      <c r="HP89" s="20"/>
      <c r="HQ89" s="20"/>
      <c r="HR89" s="20"/>
      <c r="HS89" s="20"/>
      <c r="HT89" s="20"/>
      <c r="HU89" s="20"/>
      <c r="HV89" s="20"/>
      <c r="HW89" s="20"/>
      <c r="HX89" s="20"/>
      <c r="HY89" s="20"/>
      <c r="HZ89" s="20"/>
      <c r="IA89" s="20"/>
      <c r="IB89" s="20"/>
      <c r="IC89" s="20"/>
      <c r="ID89" s="20"/>
      <c r="IE89" s="20"/>
      <c r="IF89" s="20"/>
      <c r="IG89" s="20"/>
      <c r="IH89" s="20"/>
      <c r="II89" s="20"/>
      <c r="IJ89" s="20"/>
      <c r="IK89" s="20"/>
      <c r="IL89" s="20"/>
      <c r="IM89" s="20"/>
      <c r="IN89" s="20"/>
      <c r="IO89" s="20"/>
      <c r="IP89" s="20"/>
      <c r="IQ89" s="20"/>
      <c r="IR89" s="20"/>
      <c r="IS89" s="20"/>
      <c r="IT89" s="20"/>
      <c r="IU89" s="20"/>
    </row>
    <row r="90" spans="1:255" s="21" customFormat="1" ht="12" customHeight="1" x14ac:dyDescent="0.25">
      <c r="A90" s="47"/>
      <c r="B90" s="68"/>
      <c r="C90" s="66"/>
      <c r="D90" s="66"/>
      <c r="E90" s="66"/>
      <c r="F90" s="66"/>
      <c r="G90" s="67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/>
      <c r="GN90" s="20"/>
      <c r="GO90" s="20"/>
      <c r="GP90" s="20"/>
      <c r="GQ90" s="20"/>
      <c r="GR90" s="20"/>
      <c r="GS90" s="20"/>
      <c r="GT90" s="20"/>
      <c r="GU90" s="20"/>
      <c r="GV90" s="20"/>
      <c r="GW90" s="20"/>
      <c r="GX90" s="20"/>
      <c r="GY90" s="20"/>
      <c r="GZ90" s="20"/>
      <c r="HA90" s="20"/>
      <c r="HB90" s="20"/>
      <c r="HC90" s="20"/>
      <c r="HD90" s="20"/>
      <c r="HE90" s="20"/>
      <c r="HF90" s="20"/>
      <c r="HG90" s="20"/>
      <c r="HH90" s="20"/>
      <c r="HI90" s="20"/>
      <c r="HJ90" s="20"/>
      <c r="HK90" s="20"/>
      <c r="HL90" s="20"/>
      <c r="HM90" s="20"/>
      <c r="HN90" s="20"/>
      <c r="HO90" s="20"/>
      <c r="HP90" s="20"/>
      <c r="HQ90" s="20"/>
      <c r="HR90" s="20"/>
      <c r="HS90" s="20"/>
      <c r="HT90" s="20"/>
      <c r="HU90" s="20"/>
      <c r="HV90" s="20"/>
      <c r="HW90" s="20"/>
      <c r="HX90" s="20"/>
      <c r="HY90" s="20"/>
      <c r="HZ90" s="20"/>
      <c r="IA90" s="20"/>
      <c r="IB90" s="20"/>
      <c r="IC90" s="20"/>
      <c r="ID90" s="20"/>
      <c r="IE90" s="20"/>
      <c r="IF90" s="20"/>
      <c r="IG90" s="20"/>
      <c r="IH90" s="20"/>
      <c r="II90" s="20"/>
      <c r="IJ90" s="20"/>
      <c r="IK90" s="20"/>
      <c r="IL90" s="20"/>
      <c r="IM90" s="20"/>
      <c r="IN90" s="20"/>
      <c r="IO90" s="20"/>
      <c r="IP90" s="20"/>
      <c r="IQ90" s="20"/>
      <c r="IR90" s="20"/>
      <c r="IS90" s="20"/>
      <c r="IT90" s="20"/>
      <c r="IU90" s="20"/>
    </row>
    <row r="91" spans="1:255" s="21" customFormat="1" ht="12.75" customHeight="1" x14ac:dyDescent="0.25">
      <c r="A91" s="47"/>
      <c r="B91" s="82"/>
      <c r="C91" s="66"/>
      <c r="D91" s="66"/>
      <c r="E91" s="66"/>
      <c r="F91" s="66"/>
      <c r="G91" s="67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/>
      <c r="GK91" s="20"/>
      <c r="GL91" s="20"/>
      <c r="GM91" s="20"/>
      <c r="GN91" s="20"/>
      <c r="GO91" s="20"/>
      <c r="GP91" s="20"/>
      <c r="GQ91" s="20"/>
      <c r="GR91" s="20"/>
      <c r="GS91" s="20"/>
      <c r="GT91" s="20"/>
      <c r="GU91" s="20"/>
      <c r="GV91" s="20"/>
      <c r="GW91" s="20"/>
      <c r="GX91" s="20"/>
      <c r="GY91" s="20"/>
      <c r="GZ91" s="20"/>
      <c r="HA91" s="20"/>
      <c r="HB91" s="20"/>
      <c r="HC91" s="20"/>
      <c r="HD91" s="20"/>
      <c r="HE91" s="20"/>
      <c r="HF91" s="20"/>
      <c r="HG91" s="20"/>
      <c r="HH91" s="20"/>
      <c r="HI91" s="20"/>
      <c r="HJ91" s="20"/>
      <c r="HK91" s="20"/>
      <c r="HL91" s="20"/>
      <c r="HM91" s="20"/>
      <c r="HN91" s="20"/>
      <c r="HO91" s="20"/>
      <c r="HP91" s="20"/>
      <c r="HQ91" s="20"/>
      <c r="HR91" s="20"/>
      <c r="HS91" s="20"/>
      <c r="HT91" s="20"/>
      <c r="HU91" s="20"/>
      <c r="HV91" s="20"/>
      <c r="HW91" s="20"/>
      <c r="HX91" s="20"/>
      <c r="HY91" s="20"/>
      <c r="HZ91" s="20"/>
      <c r="IA91" s="20"/>
      <c r="IB91" s="20"/>
      <c r="IC91" s="20"/>
      <c r="ID91" s="20"/>
      <c r="IE91" s="20"/>
      <c r="IF91" s="20"/>
      <c r="IG91" s="20"/>
      <c r="IH91" s="20"/>
      <c r="II91" s="20"/>
      <c r="IJ91" s="20"/>
      <c r="IK91" s="20"/>
      <c r="IL91" s="20"/>
      <c r="IM91" s="20"/>
      <c r="IN91" s="20"/>
      <c r="IO91" s="20"/>
      <c r="IP91" s="20"/>
      <c r="IQ91" s="20"/>
      <c r="IR91" s="20"/>
      <c r="IS91" s="20"/>
      <c r="IT91" s="20"/>
      <c r="IU91" s="20"/>
    </row>
    <row r="92" spans="1:255" s="21" customFormat="1" ht="12" customHeight="1" thickBot="1" x14ac:dyDescent="0.3">
      <c r="A92" s="83"/>
      <c r="B92" s="84"/>
      <c r="C92" s="85" t="s">
        <v>111</v>
      </c>
      <c r="D92" s="86"/>
      <c r="E92" s="87"/>
      <c r="F92" s="88"/>
      <c r="G92" s="67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  <c r="FZ92" s="20"/>
      <c r="GA92" s="20"/>
      <c r="GB92" s="20"/>
      <c r="GC92" s="20"/>
      <c r="GD92" s="20"/>
      <c r="GE92" s="20"/>
      <c r="GF92" s="20"/>
      <c r="GG92" s="20"/>
      <c r="GH92" s="20"/>
      <c r="GI92" s="20"/>
      <c r="GJ92" s="20"/>
      <c r="GK92" s="20"/>
      <c r="GL92" s="20"/>
      <c r="GM92" s="20"/>
      <c r="GN92" s="20"/>
      <c r="GO92" s="20"/>
      <c r="GP92" s="20"/>
      <c r="GQ92" s="20"/>
      <c r="GR92" s="20"/>
      <c r="GS92" s="20"/>
      <c r="GT92" s="20"/>
      <c r="GU92" s="20"/>
      <c r="GV92" s="20"/>
      <c r="GW92" s="20"/>
      <c r="GX92" s="20"/>
      <c r="GY92" s="20"/>
      <c r="GZ92" s="20"/>
      <c r="HA92" s="20"/>
      <c r="HB92" s="20"/>
      <c r="HC92" s="20"/>
      <c r="HD92" s="20"/>
      <c r="HE92" s="20"/>
      <c r="HF92" s="20"/>
      <c r="HG92" s="20"/>
      <c r="HH92" s="20"/>
      <c r="HI92" s="20"/>
      <c r="HJ92" s="20"/>
      <c r="HK92" s="20"/>
      <c r="HL92" s="20"/>
      <c r="HM92" s="20"/>
      <c r="HN92" s="20"/>
      <c r="HO92" s="20"/>
      <c r="HP92" s="20"/>
      <c r="HQ92" s="20"/>
      <c r="HR92" s="20"/>
      <c r="HS92" s="20"/>
      <c r="HT92" s="20"/>
      <c r="HU92" s="20"/>
      <c r="HV92" s="20"/>
      <c r="HW92" s="20"/>
      <c r="HX92" s="20"/>
      <c r="HY92" s="20"/>
      <c r="HZ92" s="20"/>
      <c r="IA92" s="20"/>
      <c r="IB92" s="20"/>
      <c r="IC92" s="20"/>
      <c r="ID92" s="20"/>
      <c r="IE92" s="20"/>
      <c r="IF92" s="20"/>
      <c r="IG92" s="20"/>
      <c r="IH92" s="20"/>
      <c r="II92" s="20"/>
      <c r="IJ92" s="20"/>
      <c r="IK92" s="20"/>
      <c r="IL92" s="20"/>
      <c r="IM92" s="20"/>
      <c r="IN92" s="20"/>
      <c r="IO92" s="20"/>
      <c r="IP92" s="20"/>
      <c r="IQ92" s="20"/>
      <c r="IR92" s="20"/>
      <c r="IS92" s="20"/>
      <c r="IT92" s="20"/>
      <c r="IU92" s="20"/>
    </row>
    <row r="93" spans="1:255" s="21" customFormat="1" ht="12" customHeight="1" x14ac:dyDescent="0.25">
      <c r="A93" s="47"/>
      <c r="B93" s="94" t="s">
        <v>112</v>
      </c>
      <c r="C93" s="17">
        <v>18000</v>
      </c>
      <c r="D93" s="17">
        <v>20000</v>
      </c>
      <c r="E93" s="18">
        <v>22000</v>
      </c>
      <c r="F93" s="89"/>
      <c r="G93" s="9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0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J93" s="20"/>
      <c r="GK93" s="20"/>
      <c r="GL93" s="20"/>
      <c r="GM93" s="20"/>
      <c r="GN93" s="20"/>
      <c r="GO93" s="20"/>
      <c r="GP93" s="20"/>
      <c r="GQ93" s="20"/>
      <c r="GR93" s="20"/>
      <c r="GS93" s="20"/>
      <c r="GT93" s="20"/>
      <c r="GU93" s="20"/>
      <c r="GV93" s="20"/>
      <c r="GW93" s="20"/>
      <c r="GX93" s="20"/>
      <c r="GY93" s="20"/>
      <c r="GZ93" s="20"/>
      <c r="HA93" s="20"/>
      <c r="HB93" s="20"/>
      <c r="HC93" s="20"/>
      <c r="HD93" s="20"/>
      <c r="HE93" s="20"/>
      <c r="HF93" s="20"/>
      <c r="HG93" s="20"/>
      <c r="HH93" s="20"/>
      <c r="HI93" s="20"/>
      <c r="HJ93" s="20"/>
      <c r="HK93" s="20"/>
      <c r="HL93" s="20"/>
      <c r="HM93" s="20"/>
      <c r="HN93" s="20"/>
      <c r="HO93" s="20"/>
      <c r="HP93" s="20"/>
      <c r="HQ93" s="20"/>
      <c r="HR93" s="20"/>
      <c r="HS93" s="20"/>
      <c r="HT93" s="20"/>
      <c r="HU93" s="20"/>
      <c r="HV93" s="20"/>
      <c r="HW93" s="20"/>
      <c r="HX93" s="20"/>
      <c r="HY93" s="20"/>
      <c r="HZ93" s="20"/>
      <c r="IA93" s="20"/>
      <c r="IB93" s="20"/>
      <c r="IC93" s="20"/>
      <c r="ID93" s="20"/>
      <c r="IE93" s="20"/>
      <c r="IF93" s="20"/>
      <c r="IG93" s="20"/>
      <c r="IH93" s="20"/>
      <c r="II93" s="20"/>
      <c r="IJ93" s="20"/>
      <c r="IK93" s="20"/>
      <c r="IL93" s="20"/>
      <c r="IM93" s="20"/>
      <c r="IN93" s="20"/>
      <c r="IO93" s="20"/>
      <c r="IP93" s="20"/>
      <c r="IQ93" s="20"/>
      <c r="IR93" s="20"/>
      <c r="IS93" s="20"/>
      <c r="IT93" s="20"/>
      <c r="IU93" s="20"/>
    </row>
    <row r="94" spans="1:255" s="21" customFormat="1" ht="12.75" customHeight="1" thickBot="1" x14ac:dyDescent="0.3">
      <c r="A94" s="47"/>
      <c r="B94" s="80" t="s">
        <v>113</v>
      </c>
      <c r="C94" s="81">
        <f>(G68/C93)</f>
        <v>371.46077500000001</v>
      </c>
      <c r="D94" s="81">
        <f>(G68/D93)</f>
        <v>334.31469750000002</v>
      </c>
      <c r="E94" s="91">
        <f>(G68/E93)</f>
        <v>303.9224522727273</v>
      </c>
      <c r="F94" s="89"/>
      <c r="G94" s="9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/>
      <c r="GK94" s="20"/>
      <c r="GL94" s="20"/>
      <c r="GM94" s="20"/>
      <c r="GN94" s="20"/>
      <c r="GO94" s="20"/>
      <c r="GP94" s="20"/>
      <c r="GQ94" s="20"/>
      <c r="GR94" s="20"/>
      <c r="GS94" s="20"/>
      <c r="GT94" s="20"/>
      <c r="GU94" s="20"/>
      <c r="GV94" s="20"/>
      <c r="GW94" s="20"/>
      <c r="GX94" s="20"/>
      <c r="GY94" s="20"/>
      <c r="GZ94" s="20"/>
      <c r="HA94" s="20"/>
      <c r="HB94" s="20"/>
      <c r="HC94" s="20"/>
      <c r="HD94" s="20"/>
      <c r="HE94" s="20"/>
      <c r="HF94" s="20"/>
      <c r="HG94" s="20"/>
      <c r="HH94" s="20"/>
      <c r="HI94" s="20"/>
      <c r="HJ94" s="20"/>
      <c r="HK94" s="20"/>
      <c r="HL94" s="20"/>
      <c r="HM94" s="20"/>
      <c r="HN94" s="20"/>
      <c r="HO94" s="20"/>
      <c r="HP94" s="20"/>
      <c r="HQ94" s="20"/>
      <c r="HR94" s="20"/>
      <c r="HS94" s="20"/>
      <c r="HT94" s="20"/>
      <c r="HU94" s="20"/>
      <c r="HV94" s="20"/>
      <c r="HW94" s="20"/>
      <c r="HX94" s="20"/>
      <c r="HY94" s="20"/>
      <c r="HZ94" s="20"/>
      <c r="IA94" s="20"/>
      <c r="IB94" s="20"/>
      <c r="IC94" s="20"/>
      <c r="ID94" s="20"/>
      <c r="IE94" s="20"/>
      <c r="IF94" s="20"/>
      <c r="IG94" s="20"/>
      <c r="IH94" s="20"/>
      <c r="II94" s="20"/>
      <c r="IJ94" s="20"/>
      <c r="IK94" s="20"/>
      <c r="IL94" s="20"/>
      <c r="IM94" s="20"/>
      <c r="IN94" s="20"/>
      <c r="IO94" s="20"/>
      <c r="IP94" s="20"/>
      <c r="IQ94" s="20"/>
      <c r="IR94" s="20"/>
      <c r="IS94" s="20"/>
      <c r="IT94" s="20"/>
      <c r="IU94" s="20"/>
    </row>
    <row r="95" spans="1:255" s="21" customFormat="1" ht="15.6" customHeight="1" x14ac:dyDescent="0.25">
      <c r="A95" s="47"/>
      <c r="B95" s="160" t="s">
        <v>114</v>
      </c>
      <c r="C95" s="160"/>
      <c r="D95" s="160"/>
      <c r="E95" s="160"/>
      <c r="F95" s="68"/>
      <c r="G95" s="68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/>
      <c r="GK95" s="20"/>
      <c r="GL95" s="20"/>
      <c r="GM95" s="20"/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  <c r="GY95" s="20"/>
      <c r="GZ95" s="20"/>
      <c r="HA95" s="20"/>
      <c r="HB95" s="20"/>
      <c r="HC95" s="20"/>
      <c r="HD95" s="20"/>
      <c r="HE95" s="20"/>
      <c r="HF95" s="20"/>
      <c r="HG95" s="20"/>
      <c r="HH95" s="20"/>
      <c r="HI95" s="20"/>
      <c r="HJ95" s="20"/>
      <c r="HK95" s="20"/>
      <c r="HL95" s="20"/>
      <c r="HM95" s="20"/>
      <c r="HN95" s="20"/>
      <c r="HO95" s="20"/>
      <c r="HP95" s="20"/>
      <c r="HQ95" s="20"/>
      <c r="HR95" s="20"/>
      <c r="HS95" s="20"/>
      <c r="HT95" s="20"/>
      <c r="HU95" s="20"/>
      <c r="HV95" s="20"/>
      <c r="HW95" s="20"/>
      <c r="HX95" s="20"/>
      <c r="HY95" s="20"/>
      <c r="HZ95" s="20"/>
      <c r="IA95" s="20"/>
      <c r="IB95" s="20"/>
      <c r="IC95" s="20"/>
      <c r="ID95" s="20"/>
      <c r="IE95" s="20"/>
      <c r="IF95" s="20"/>
      <c r="IG95" s="20"/>
      <c r="IH95" s="20"/>
      <c r="II95" s="20"/>
      <c r="IJ95" s="20"/>
      <c r="IK95" s="20"/>
      <c r="IL95" s="20"/>
      <c r="IM95" s="20"/>
      <c r="IN95" s="20"/>
      <c r="IO95" s="20"/>
      <c r="IP95" s="20"/>
      <c r="IQ95" s="20"/>
      <c r="IR95" s="20"/>
      <c r="IS95" s="20"/>
      <c r="IT95" s="20"/>
      <c r="IU95" s="20"/>
    </row>
    <row r="96" spans="1:255" s="21" customFormat="1" ht="11.25" customHeight="1" x14ac:dyDescent="0.25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/>
      <c r="FZ96" s="20"/>
      <c r="GA96" s="20"/>
      <c r="GB96" s="20"/>
      <c r="GC96" s="20"/>
      <c r="GD96" s="20"/>
      <c r="GE96" s="20"/>
      <c r="GF96" s="20"/>
      <c r="GG96" s="20"/>
      <c r="GH96" s="20"/>
      <c r="GI96" s="20"/>
      <c r="GJ96" s="20"/>
      <c r="GK96" s="20"/>
      <c r="GL96" s="20"/>
      <c r="GM96" s="20"/>
      <c r="GN96" s="20"/>
      <c r="GO96" s="20"/>
      <c r="GP96" s="20"/>
      <c r="GQ96" s="20"/>
      <c r="GR96" s="20"/>
      <c r="GS96" s="20"/>
      <c r="GT96" s="20"/>
      <c r="GU96" s="20"/>
      <c r="GV96" s="20"/>
      <c r="GW96" s="20"/>
      <c r="GX96" s="20"/>
      <c r="GY96" s="20"/>
      <c r="GZ96" s="20"/>
      <c r="HA96" s="20"/>
      <c r="HB96" s="20"/>
      <c r="HC96" s="20"/>
      <c r="HD96" s="20"/>
      <c r="HE96" s="20"/>
      <c r="HF96" s="20"/>
      <c r="HG96" s="20"/>
      <c r="HH96" s="20"/>
      <c r="HI96" s="20"/>
      <c r="HJ96" s="20"/>
      <c r="HK96" s="20"/>
      <c r="HL96" s="20"/>
      <c r="HM96" s="20"/>
      <c r="HN96" s="20"/>
      <c r="HO96" s="20"/>
      <c r="HP96" s="20"/>
      <c r="HQ96" s="20"/>
      <c r="HR96" s="20"/>
      <c r="HS96" s="20"/>
      <c r="HT96" s="20"/>
      <c r="HU96" s="20"/>
      <c r="HV96" s="20"/>
      <c r="HW96" s="20"/>
      <c r="HX96" s="20"/>
      <c r="HY96" s="20"/>
      <c r="HZ96" s="20"/>
      <c r="IA96" s="20"/>
      <c r="IB96" s="20"/>
      <c r="IC96" s="20"/>
      <c r="ID96" s="20"/>
      <c r="IE96" s="20"/>
      <c r="IF96" s="20"/>
      <c r="IG96" s="20"/>
      <c r="IH96" s="20"/>
      <c r="II96" s="20"/>
      <c r="IJ96" s="20"/>
      <c r="IK96" s="20"/>
      <c r="IL96" s="20"/>
      <c r="IM96" s="20"/>
      <c r="IN96" s="20"/>
      <c r="IO96" s="20"/>
      <c r="IP96" s="20"/>
      <c r="IQ96" s="20"/>
      <c r="IR96" s="20"/>
      <c r="IS96" s="20"/>
      <c r="IT96" s="20"/>
      <c r="IU96" s="20"/>
    </row>
    <row r="97" spans="1:255" s="93" customFormat="1" ht="11.25" customHeight="1" x14ac:dyDescent="0.25">
      <c r="A97" s="92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92"/>
      <c r="BD97" s="92"/>
      <c r="BE97" s="92"/>
      <c r="BF97" s="92"/>
      <c r="BG97" s="92"/>
      <c r="BH97" s="92"/>
      <c r="BI97" s="92"/>
      <c r="BJ97" s="92"/>
      <c r="BK97" s="92"/>
      <c r="BL97" s="92"/>
      <c r="BM97" s="92"/>
      <c r="BN97" s="92"/>
      <c r="BO97" s="92"/>
      <c r="BP97" s="92"/>
      <c r="BQ97" s="92"/>
      <c r="BR97" s="92"/>
      <c r="BS97" s="92"/>
      <c r="BT97" s="92"/>
      <c r="BU97" s="92"/>
      <c r="BV97" s="92"/>
      <c r="BW97" s="92"/>
      <c r="BX97" s="92"/>
      <c r="BY97" s="92"/>
      <c r="BZ97" s="92"/>
      <c r="CA97" s="92"/>
      <c r="CB97" s="92"/>
      <c r="CC97" s="92"/>
      <c r="CD97" s="92"/>
      <c r="CE97" s="92"/>
      <c r="CF97" s="92"/>
      <c r="CG97" s="92"/>
      <c r="CH97" s="92"/>
      <c r="CI97" s="92"/>
      <c r="CJ97" s="92"/>
      <c r="CK97" s="92"/>
      <c r="CL97" s="92"/>
      <c r="CM97" s="92"/>
      <c r="CN97" s="92"/>
      <c r="CO97" s="92"/>
      <c r="CP97" s="92"/>
      <c r="CQ97" s="92"/>
      <c r="CR97" s="92"/>
      <c r="CS97" s="92"/>
      <c r="CT97" s="92"/>
      <c r="CU97" s="92"/>
      <c r="CV97" s="92"/>
      <c r="CW97" s="92"/>
      <c r="CX97" s="92"/>
      <c r="CY97" s="92"/>
      <c r="CZ97" s="92"/>
      <c r="DA97" s="92"/>
      <c r="DB97" s="92"/>
      <c r="DC97" s="92"/>
      <c r="DD97" s="92"/>
      <c r="DE97" s="92"/>
      <c r="DF97" s="92"/>
      <c r="DG97" s="92"/>
      <c r="DH97" s="92"/>
      <c r="DI97" s="92"/>
      <c r="DJ97" s="92"/>
      <c r="DK97" s="92"/>
      <c r="DL97" s="92"/>
      <c r="DM97" s="92"/>
      <c r="DN97" s="92"/>
      <c r="DO97" s="92"/>
      <c r="DP97" s="92"/>
      <c r="DQ97" s="92"/>
      <c r="DR97" s="92"/>
      <c r="DS97" s="92"/>
      <c r="DT97" s="92"/>
      <c r="DU97" s="92"/>
      <c r="DV97" s="92"/>
      <c r="DW97" s="92"/>
      <c r="DX97" s="92"/>
      <c r="DY97" s="92"/>
      <c r="DZ97" s="92"/>
      <c r="EA97" s="92"/>
      <c r="EB97" s="92"/>
      <c r="EC97" s="92"/>
      <c r="ED97" s="92"/>
      <c r="EE97" s="92"/>
      <c r="EF97" s="92"/>
      <c r="EG97" s="92"/>
      <c r="EH97" s="92"/>
      <c r="EI97" s="92"/>
      <c r="EJ97" s="92"/>
      <c r="EK97" s="92"/>
      <c r="EL97" s="92"/>
      <c r="EM97" s="92"/>
      <c r="EN97" s="92"/>
      <c r="EO97" s="92"/>
      <c r="EP97" s="92"/>
      <c r="EQ97" s="92"/>
      <c r="ER97" s="92"/>
      <c r="ES97" s="92"/>
      <c r="ET97" s="92"/>
      <c r="EU97" s="92"/>
      <c r="EV97" s="92"/>
      <c r="EW97" s="92"/>
      <c r="EX97" s="92"/>
      <c r="EY97" s="92"/>
      <c r="EZ97" s="92"/>
      <c r="FA97" s="92"/>
      <c r="FB97" s="92"/>
      <c r="FC97" s="92"/>
      <c r="FD97" s="92"/>
      <c r="FE97" s="92"/>
      <c r="FF97" s="92"/>
      <c r="FG97" s="92"/>
      <c r="FH97" s="92"/>
      <c r="FI97" s="92"/>
      <c r="FJ97" s="92"/>
      <c r="FK97" s="92"/>
      <c r="FL97" s="92"/>
      <c r="FM97" s="92"/>
      <c r="FN97" s="92"/>
      <c r="FO97" s="92"/>
      <c r="FP97" s="92"/>
      <c r="FQ97" s="92"/>
      <c r="FR97" s="92"/>
      <c r="FS97" s="92"/>
      <c r="FT97" s="92"/>
      <c r="FU97" s="92"/>
      <c r="FV97" s="92"/>
      <c r="FW97" s="92"/>
      <c r="FX97" s="92"/>
      <c r="FY97" s="92"/>
      <c r="FZ97" s="92"/>
      <c r="GA97" s="92"/>
      <c r="GB97" s="92"/>
      <c r="GC97" s="92"/>
      <c r="GD97" s="92"/>
      <c r="GE97" s="92"/>
      <c r="GF97" s="92"/>
      <c r="GG97" s="92"/>
      <c r="GH97" s="92"/>
      <c r="GI97" s="92"/>
      <c r="GJ97" s="92"/>
      <c r="GK97" s="92"/>
      <c r="GL97" s="92"/>
      <c r="GM97" s="92"/>
      <c r="GN97" s="92"/>
      <c r="GO97" s="92"/>
      <c r="GP97" s="92"/>
      <c r="GQ97" s="92"/>
      <c r="GR97" s="92"/>
      <c r="GS97" s="92"/>
      <c r="GT97" s="92"/>
      <c r="GU97" s="92"/>
      <c r="GV97" s="92"/>
      <c r="GW97" s="92"/>
      <c r="GX97" s="92"/>
      <c r="GY97" s="92"/>
      <c r="GZ97" s="92"/>
      <c r="HA97" s="92"/>
      <c r="HB97" s="92"/>
      <c r="HC97" s="92"/>
      <c r="HD97" s="92"/>
      <c r="HE97" s="92"/>
      <c r="HF97" s="92"/>
      <c r="HG97" s="92"/>
      <c r="HH97" s="92"/>
      <c r="HI97" s="92"/>
      <c r="HJ97" s="92"/>
      <c r="HK97" s="92"/>
      <c r="HL97" s="92"/>
      <c r="HM97" s="92"/>
      <c r="HN97" s="92"/>
      <c r="HO97" s="92"/>
      <c r="HP97" s="92"/>
      <c r="HQ97" s="92"/>
      <c r="HR97" s="92"/>
      <c r="HS97" s="92"/>
      <c r="HT97" s="92"/>
      <c r="HU97" s="92"/>
      <c r="HV97" s="92"/>
      <c r="HW97" s="92"/>
      <c r="HX97" s="92"/>
      <c r="HY97" s="92"/>
      <c r="HZ97" s="92"/>
      <c r="IA97" s="92"/>
      <c r="IB97" s="92"/>
      <c r="IC97" s="92"/>
      <c r="ID97" s="92"/>
      <c r="IE97" s="92"/>
      <c r="IF97" s="92"/>
      <c r="IG97" s="92"/>
      <c r="IH97" s="92"/>
      <c r="II97" s="92"/>
      <c r="IJ97" s="92"/>
      <c r="IK97" s="92"/>
      <c r="IL97" s="92"/>
      <c r="IM97" s="92"/>
      <c r="IN97" s="92"/>
      <c r="IO97" s="92"/>
      <c r="IP97" s="92"/>
      <c r="IQ97" s="92"/>
      <c r="IR97" s="92"/>
      <c r="IS97" s="92"/>
      <c r="IT97" s="92"/>
      <c r="IU97" s="92"/>
    </row>
    <row r="98" spans="1:255" s="93" customFormat="1" ht="11.25" customHeight="1" x14ac:dyDescent="0.25">
      <c r="A98" s="92"/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  <c r="BJ98" s="92"/>
      <c r="BK98" s="92"/>
      <c r="BL98" s="92"/>
      <c r="BM98" s="92"/>
      <c r="BN98" s="92"/>
      <c r="BO98" s="92"/>
      <c r="BP98" s="92"/>
      <c r="BQ98" s="92"/>
      <c r="BR98" s="92"/>
      <c r="BS98" s="92"/>
      <c r="BT98" s="92"/>
      <c r="BU98" s="92"/>
      <c r="BV98" s="92"/>
      <c r="BW98" s="92"/>
      <c r="BX98" s="92"/>
      <c r="BY98" s="92"/>
      <c r="BZ98" s="92"/>
      <c r="CA98" s="92"/>
      <c r="CB98" s="92"/>
      <c r="CC98" s="92"/>
      <c r="CD98" s="92"/>
      <c r="CE98" s="92"/>
      <c r="CF98" s="92"/>
      <c r="CG98" s="92"/>
      <c r="CH98" s="92"/>
      <c r="CI98" s="92"/>
      <c r="CJ98" s="92"/>
      <c r="CK98" s="92"/>
      <c r="CL98" s="92"/>
      <c r="CM98" s="92"/>
      <c r="CN98" s="92"/>
      <c r="CO98" s="92"/>
      <c r="CP98" s="92"/>
      <c r="CQ98" s="92"/>
      <c r="CR98" s="92"/>
      <c r="CS98" s="92"/>
      <c r="CT98" s="92"/>
      <c r="CU98" s="92"/>
      <c r="CV98" s="92"/>
      <c r="CW98" s="92"/>
      <c r="CX98" s="92"/>
      <c r="CY98" s="92"/>
      <c r="CZ98" s="92"/>
      <c r="DA98" s="92"/>
      <c r="DB98" s="92"/>
      <c r="DC98" s="92"/>
      <c r="DD98" s="92"/>
      <c r="DE98" s="92"/>
      <c r="DF98" s="92"/>
      <c r="DG98" s="92"/>
      <c r="DH98" s="92"/>
      <c r="DI98" s="92"/>
      <c r="DJ98" s="92"/>
      <c r="DK98" s="92"/>
      <c r="DL98" s="92"/>
      <c r="DM98" s="92"/>
      <c r="DN98" s="92"/>
      <c r="DO98" s="92"/>
      <c r="DP98" s="92"/>
      <c r="DQ98" s="92"/>
      <c r="DR98" s="92"/>
      <c r="DS98" s="92"/>
      <c r="DT98" s="92"/>
      <c r="DU98" s="92"/>
      <c r="DV98" s="92"/>
      <c r="DW98" s="92"/>
      <c r="DX98" s="92"/>
      <c r="DY98" s="92"/>
      <c r="DZ98" s="92"/>
      <c r="EA98" s="92"/>
      <c r="EB98" s="92"/>
      <c r="EC98" s="92"/>
      <c r="ED98" s="92"/>
      <c r="EE98" s="92"/>
      <c r="EF98" s="92"/>
      <c r="EG98" s="92"/>
      <c r="EH98" s="92"/>
      <c r="EI98" s="92"/>
      <c r="EJ98" s="92"/>
      <c r="EK98" s="92"/>
      <c r="EL98" s="92"/>
      <c r="EM98" s="92"/>
      <c r="EN98" s="92"/>
      <c r="EO98" s="92"/>
      <c r="EP98" s="92"/>
      <c r="EQ98" s="92"/>
      <c r="ER98" s="92"/>
      <c r="ES98" s="92"/>
      <c r="ET98" s="92"/>
      <c r="EU98" s="92"/>
      <c r="EV98" s="92"/>
      <c r="EW98" s="92"/>
      <c r="EX98" s="92"/>
      <c r="EY98" s="92"/>
      <c r="EZ98" s="92"/>
      <c r="FA98" s="92"/>
      <c r="FB98" s="92"/>
      <c r="FC98" s="92"/>
      <c r="FD98" s="92"/>
      <c r="FE98" s="92"/>
      <c r="FF98" s="92"/>
      <c r="FG98" s="92"/>
      <c r="FH98" s="92"/>
      <c r="FI98" s="92"/>
      <c r="FJ98" s="92"/>
      <c r="FK98" s="92"/>
      <c r="FL98" s="92"/>
      <c r="FM98" s="92"/>
      <c r="FN98" s="92"/>
      <c r="FO98" s="92"/>
      <c r="FP98" s="92"/>
      <c r="FQ98" s="92"/>
      <c r="FR98" s="92"/>
      <c r="FS98" s="92"/>
      <c r="FT98" s="92"/>
      <c r="FU98" s="92"/>
      <c r="FV98" s="92"/>
      <c r="FW98" s="92"/>
      <c r="FX98" s="92"/>
      <c r="FY98" s="92"/>
      <c r="FZ98" s="92"/>
      <c r="GA98" s="92"/>
      <c r="GB98" s="92"/>
      <c r="GC98" s="92"/>
      <c r="GD98" s="92"/>
      <c r="GE98" s="92"/>
      <c r="GF98" s="92"/>
      <c r="GG98" s="92"/>
      <c r="GH98" s="92"/>
      <c r="GI98" s="92"/>
      <c r="GJ98" s="92"/>
      <c r="GK98" s="92"/>
      <c r="GL98" s="92"/>
      <c r="GM98" s="92"/>
      <c r="GN98" s="92"/>
      <c r="GO98" s="92"/>
      <c r="GP98" s="92"/>
      <c r="GQ98" s="92"/>
      <c r="GR98" s="92"/>
      <c r="GS98" s="92"/>
      <c r="GT98" s="92"/>
      <c r="GU98" s="92"/>
      <c r="GV98" s="92"/>
      <c r="GW98" s="92"/>
      <c r="GX98" s="92"/>
      <c r="GY98" s="92"/>
      <c r="GZ98" s="92"/>
      <c r="HA98" s="92"/>
      <c r="HB98" s="92"/>
      <c r="HC98" s="92"/>
      <c r="HD98" s="92"/>
      <c r="HE98" s="92"/>
      <c r="HF98" s="92"/>
      <c r="HG98" s="92"/>
      <c r="HH98" s="92"/>
      <c r="HI98" s="92"/>
      <c r="HJ98" s="92"/>
      <c r="HK98" s="92"/>
      <c r="HL98" s="92"/>
      <c r="HM98" s="92"/>
      <c r="HN98" s="92"/>
      <c r="HO98" s="92"/>
      <c r="HP98" s="92"/>
      <c r="HQ98" s="92"/>
      <c r="HR98" s="92"/>
      <c r="HS98" s="92"/>
      <c r="HT98" s="92"/>
      <c r="HU98" s="92"/>
      <c r="HV98" s="92"/>
      <c r="HW98" s="92"/>
      <c r="HX98" s="92"/>
      <c r="HY98" s="92"/>
      <c r="HZ98" s="92"/>
      <c r="IA98" s="92"/>
      <c r="IB98" s="92"/>
      <c r="IC98" s="92"/>
      <c r="ID98" s="92"/>
      <c r="IE98" s="92"/>
      <c r="IF98" s="92"/>
      <c r="IG98" s="92"/>
      <c r="IH98" s="92"/>
      <c r="II98" s="92"/>
      <c r="IJ98" s="92"/>
      <c r="IK98" s="92"/>
      <c r="IL98" s="92"/>
      <c r="IM98" s="92"/>
      <c r="IN98" s="92"/>
      <c r="IO98" s="92"/>
      <c r="IP98" s="92"/>
      <c r="IQ98" s="92"/>
      <c r="IR98" s="92"/>
      <c r="IS98" s="92"/>
      <c r="IT98" s="92"/>
      <c r="IU98" s="92"/>
    </row>
  </sheetData>
  <mergeCells count="9">
    <mergeCell ref="E9:F9"/>
    <mergeCell ref="E14:F14"/>
    <mergeCell ref="E15:F15"/>
    <mergeCell ref="B17:G17"/>
    <mergeCell ref="B95:E95"/>
    <mergeCell ref="B81:C81"/>
    <mergeCell ref="E13:F13"/>
    <mergeCell ref="E11:F11"/>
    <mergeCell ref="E10:F10"/>
  </mergeCells>
  <pageMargins left="0.748031" right="0.748031" top="0.98425200000000002" bottom="0.98425200000000002" header="0" footer="0"/>
  <pageSetup paperSize="14" scale="66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Repollo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Chia Vásquez Eduardo Hoynan</cp:lastModifiedBy>
  <cp:revision/>
  <dcterms:created xsi:type="dcterms:W3CDTF">2020-11-27T12:49:26Z</dcterms:created>
  <dcterms:modified xsi:type="dcterms:W3CDTF">2023-03-30T11:45:08Z</dcterms:modified>
  <cp:category/>
  <cp:contentStatus/>
</cp:coreProperties>
</file>