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LC 2023\"/>
    </mc:Choice>
  </mc:AlternateContent>
  <bookViews>
    <workbookView xWindow="0" yWindow="0" windowWidth="25200" windowHeight="11385"/>
  </bookViews>
  <sheets>
    <sheet name="PAPA TEMPRAN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G64" i="1"/>
  <c r="G47" i="1" l="1"/>
  <c r="G48" i="1"/>
  <c r="G49" i="1"/>
  <c r="G50" i="1"/>
  <c r="G52" i="1"/>
  <c r="G53" i="1"/>
  <c r="G55" i="1"/>
  <c r="G57" i="1"/>
  <c r="G59" i="1"/>
  <c r="G45" i="1"/>
  <c r="G35" i="1"/>
  <c r="G36" i="1"/>
  <c r="G37" i="1"/>
  <c r="G38" i="1"/>
  <c r="G39" i="1"/>
  <c r="G22" i="1"/>
  <c r="G23" i="1"/>
  <c r="G24" i="1"/>
  <c r="G21" i="1"/>
  <c r="G12" i="1"/>
  <c r="G25" i="1" l="1"/>
  <c r="G60" i="1"/>
  <c r="G34" i="1"/>
  <c r="G40" i="1" s="1"/>
  <c r="C87" i="1" l="1"/>
  <c r="G70" i="1"/>
  <c r="G65" i="1"/>
  <c r="C89" i="1" s="1"/>
  <c r="C85" i="1" l="1"/>
  <c r="C88" i="1" l="1"/>
  <c r="G30" i="1"/>
  <c r="G67" i="1" s="1"/>
  <c r="G68" i="1" l="1"/>
  <c r="G69" i="1" l="1"/>
  <c r="G71" i="1" s="1"/>
  <c r="C90" i="1"/>
  <c r="C96" i="1" l="1"/>
  <c r="C91" i="1"/>
  <c r="D90" i="1" s="1"/>
  <c r="D96" i="1"/>
  <c r="E96" i="1"/>
  <c r="D88" i="1" l="1"/>
  <c r="D85" i="1"/>
  <c r="D87" i="1"/>
  <c r="D89" i="1"/>
  <c r="D91" i="1" l="1"/>
</calcChain>
</file>

<file path=xl/sharedStrings.xml><?xml version="1.0" encoding="utf-8"?>
<sst xmlns="http://schemas.openxmlformats.org/spreadsheetml/2006/main" count="161" uniqueCount="113">
  <si>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</si>
  <si>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</si>
  <si>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</si>
  <si>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</si>
  <si>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</si>
  <si>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</si>
  <si>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</si>
  <si>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</si>
  <si>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</si>
  <si>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</si>
  <si>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</si>
  <si>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</si>
  <si>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</si>
  <si>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</si>
  <si>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</si>
  <si>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</si>
  <si>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</si>
  <si>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</si>
  <si>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</si>
  <si>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</si>
  <si>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</si>
  <si>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</si>
  <si>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</si>
  <si>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</si>
  <si>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</si>
  <si>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</si>
  <si>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</si>
  <si>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</si>
  <si>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</si>
  <si>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</si>
  <si>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</si>
  <si>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</si>
  <si>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</si>
  <si>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</si>
  <si>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</si>
  <si>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</si>
  <si>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</si>
  <si>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</si>
  <si>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</si>
  <si>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</si>
  <si>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</si>
  <si>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</si>
  <si>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</si>
  <si>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</si>
  <si>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</si>
  <si>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</si>
  <si>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</si>
  <si>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</si>
  <si>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</si>
  <si>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</si>
  <si>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</si>
  <si>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</si>
  <si>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</si>
  <si>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</si>
  <si>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</si>
  <si>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</si>
  <si>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</si>
  <si>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</si>
  <si>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</si>
  <si>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</si>
  <si>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Las Cabras</t>
  </si>
  <si>
    <t>Septiembre</t>
  </si>
  <si>
    <t>Octubre</t>
  </si>
  <si>
    <t>Diciembre</t>
  </si>
  <si>
    <t>Enero</t>
  </si>
  <si>
    <t>FUNGICIDAS</t>
  </si>
  <si>
    <t>Bravo 720</t>
  </si>
  <si>
    <t>noviembre</t>
  </si>
  <si>
    <t>PRECIO ESPERADO ($/KG)</t>
  </si>
  <si>
    <t>PLANTAS O SEMILLAS</t>
  </si>
  <si>
    <t>Agosto</t>
  </si>
  <si>
    <t>2.  Precio de Insumos corresponde a  precios  colocados en el predio del agricultor.</t>
  </si>
  <si>
    <t>3. Precio esperado por ventas corresponde a precio colocado en el domicilio del agricultor.</t>
  </si>
  <si>
    <t>Rendimiento (Un/hà)</t>
  </si>
  <si>
    <t>RENDIMIENTO (Kg/Há.)</t>
  </si>
  <si>
    <t>PAPA TEMPRANA</t>
  </si>
  <si>
    <t>Pukara</t>
  </si>
  <si>
    <t>Medio</t>
  </si>
  <si>
    <t>Lib. B. O'Higgins</t>
  </si>
  <si>
    <t>Mercado interno</t>
  </si>
  <si>
    <t>Nov.-Dic.</t>
  </si>
  <si>
    <t>Heladas, sequía</t>
  </si>
  <si>
    <t>Aplicaciónes de Foliares (3)</t>
  </si>
  <si>
    <t>Riego</t>
  </si>
  <si>
    <t>Sep - Nov</t>
  </si>
  <si>
    <t>Cosecha y Ensacado</t>
  </si>
  <si>
    <t>Carga</t>
  </si>
  <si>
    <t>Aplicación de herbicida</t>
  </si>
  <si>
    <t>septiembre</t>
  </si>
  <si>
    <t>Rastraje (2)</t>
  </si>
  <si>
    <t>Siembra mecanizada</t>
  </si>
  <si>
    <t>Aporca</t>
  </si>
  <si>
    <t>Acarreo</t>
  </si>
  <si>
    <t>Semilla papa x 25kg</t>
  </si>
  <si>
    <t>Sacos</t>
  </si>
  <si>
    <t>Mezcla papera</t>
  </si>
  <si>
    <t>Kg</t>
  </si>
  <si>
    <t>Sep - Oct</t>
  </si>
  <si>
    <t>Urea</t>
  </si>
  <si>
    <t>Lt</t>
  </si>
  <si>
    <t>Amistar Top</t>
  </si>
  <si>
    <t>octubre</t>
  </si>
  <si>
    <t>Karate Zeon.</t>
  </si>
  <si>
    <t>oct - nov</t>
  </si>
  <si>
    <t>Sacos Paperos</t>
  </si>
  <si>
    <t>7.Semilla corriente.</t>
  </si>
  <si>
    <t>Bectra</t>
  </si>
  <si>
    <t>01/01/2023</t>
  </si>
  <si>
    <t>DIC - ENE</t>
  </si>
  <si>
    <t>Terrasorb Foliar</t>
  </si>
  <si>
    <t>kelpak</t>
  </si>
  <si>
    <t>ESCENARIOS COSTO UNITARIO  ($/KG)</t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</si>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</sst>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166" fontId="16" fillId="0" borderId="15" applyFont="0" applyFill="0" applyBorder="0" applyAlignment="0" applyProtection="0"/>
    <xf numFmtId="41" fontId="17" fillId="0" borderId="0" applyFont="0" applyFill="0" applyBorder="0" applyAlignment="0" applyProtection="0"/>
  </cellStyleXfs>
  <cellXfs count="12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0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0" fontId="2" fillId="2" borderId="12" xfId="0" applyFont="1" applyFill="1" applyBorder="1" applyAlignment="1"/>
    <xf numFmtId="0" fontId="2" fillId="2" borderId="13" xfId="0" applyFont="1" applyFill="1" applyBorder="1" applyAlignment="1"/>
    <xf numFmtId="3" fontId="2" fillId="2" borderId="13" xfId="0" applyNumberFormat="1" applyFont="1" applyFill="1" applyBorder="1" applyAlignment="1"/>
    <xf numFmtId="49" fontId="6" fillId="3" borderId="10" xfId="0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/>
    </xf>
    <xf numFmtId="0" fontId="1" fillId="5" borderId="10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2" fillId="7" borderId="15" xfId="0" applyFont="1" applyFill="1" applyBorder="1" applyAlignment="1"/>
    <xf numFmtId="49" fontId="10" fillId="8" borderId="16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7" borderId="14" xfId="0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164" fontId="1" fillId="2" borderId="15" xfId="0" applyNumberFormat="1" applyFont="1" applyFill="1" applyBorder="1" applyAlignment="1">
      <alignment vertical="center"/>
    </xf>
    <xf numFmtId="164" fontId="14" fillId="2" borderId="15" xfId="0" applyNumberFormat="1" applyFont="1" applyFill="1" applyBorder="1" applyAlignment="1">
      <alignment vertical="center"/>
    </xf>
    <xf numFmtId="0" fontId="12" fillId="2" borderId="15" xfId="0" applyFont="1" applyFill="1" applyBorder="1" applyAlignment="1"/>
    <xf numFmtId="49" fontId="0" fillId="2" borderId="15" xfId="0" applyNumberFormat="1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4" fontId="1" fillId="5" borderId="20" xfId="0" applyNumberFormat="1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4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7" fillId="5" borderId="24" xfId="0" applyFont="1" applyFill="1" applyBorder="1" applyAlignment="1">
      <alignment vertical="center"/>
    </xf>
    <xf numFmtId="164" fontId="1" fillId="6" borderId="25" xfId="0" applyNumberFormat="1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3" fillId="2" borderId="15" xfId="0" applyFont="1" applyFill="1" applyBorder="1" applyAlignment="1">
      <alignment vertical="center"/>
    </xf>
    <xf numFmtId="49" fontId="10" fillId="8" borderId="26" xfId="0" applyNumberFormat="1" applyFont="1" applyFill="1" applyBorder="1" applyAlignment="1">
      <alignment vertical="center"/>
    </xf>
    <xf numFmtId="49" fontId="12" fillId="8" borderId="27" xfId="0" applyNumberFormat="1" applyFont="1" applyFill="1" applyBorder="1" applyAlignment="1"/>
    <xf numFmtId="49" fontId="10" fillId="2" borderId="28" xfId="0" applyNumberFormat="1" applyFont="1" applyFill="1" applyBorder="1" applyAlignment="1">
      <alignment vertical="center"/>
    </xf>
    <xf numFmtId="9" fontId="12" fillId="2" borderId="29" xfId="0" applyNumberFormat="1" applyFont="1" applyFill="1" applyBorder="1" applyAlignment="1"/>
    <xf numFmtId="49" fontId="10" fillId="8" borderId="30" xfId="0" applyNumberFormat="1" applyFont="1" applyFill="1" applyBorder="1" applyAlignment="1">
      <alignment vertical="center"/>
    </xf>
    <xf numFmtId="165" fontId="10" fillId="8" borderId="31" xfId="0" applyNumberFormat="1" applyFont="1" applyFill="1" applyBorder="1" applyAlignment="1">
      <alignment vertical="center"/>
    </xf>
    <xf numFmtId="9" fontId="10" fillId="8" borderId="32" xfId="0" applyNumberFormat="1" applyFont="1" applyFill="1" applyBorder="1" applyAlignment="1">
      <alignment vertical="center"/>
    </xf>
    <xf numFmtId="0" fontId="12" fillId="9" borderId="35" xfId="0" applyFont="1" applyFill="1" applyBorder="1" applyAlignment="1"/>
    <xf numFmtId="0" fontId="12" fillId="2" borderId="15" xfId="0" applyFont="1" applyFill="1" applyBorder="1" applyAlignment="1">
      <alignment vertical="center"/>
    </xf>
    <xf numFmtId="49" fontId="12" fillId="2" borderId="15" xfId="0" applyNumberFormat="1" applyFont="1" applyFill="1" applyBorder="1" applyAlignment="1">
      <alignment vertical="center"/>
    </xf>
    <xf numFmtId="49" fontId="10" fillId="2" borderId="36" xfId="0" applyNumberFormat="1" applyFont="1" applyFill="1" applyBorder="1" applyAlignment="1">
      <alignment vertical="center"/>
    </xf>
    <xf numFmtId="0" fontId="12" fillId="2" borderId="37" xfId="0" applyFont="1" applyFill="1" applyBorder="1" applyAlignment="1"/>
    <xf numFmtId="0" fontId="12" fillId="2" borderId="38" xfId="0" applyFont="1" applyFill="1" applyBorder="1" applyAlignment="1"/>
    <xf numFmtId="49" fontId="12" fillId="2" borderId="39" xfId="0" applyNumberFormat="1" applyFont="1" applyFill="1" applyBorder="1" applyAlignment="1">
      <alignment vertical="center"/>
    </xf>
    <xf numFmtId="0" fontId="12" fillId="2" borderId="40" xfId="0" applyFont="1" applyFill="1" applyBorder="1" applyAlignment="1"/>
    <xf numFmtId="49" fontId="12" fillId="2" borderId="41" xfId="0" applyNumberFormat="1" applyFont="1" applyFill="1" applyBorder="1" applyAlignment="1">
      <alignment vertical="center"/>
    </xf>
    <xf numFmtId="0" fontId="12" fillId="2" borderId="42" xfId="0" applyFont="1" applyFill="1" applyBorder="1" applyAlignment="1"/>
    <xf numFmtId="0" fontId="12" fillId="2" borderId="43" xfId="0" applyFont="1" applyFill="1" applyBorder="1" applyAlignment="1"/>
    <xf numFmtId="0" fontId="10" fillId="7" borderId="15" xfId="0" applyFont="1" applyFill="1" applyBorder="1" applyAlignment="1">
      <alignment vertical="center"/>
    </xf>
    <xf numFmtId="0" fontId="7" fillId="9" borderId="14" xfId="0" applyFont="1" applyFill="1" applyBorder="1" applyAlignment="1">
      <alignment vertical="center"/>
    </xf>
    <xf numFmtId="49" fontId="15" fillId="9" borderId="15" xfId="0" applyNumberFormat="1" applyFont="1" applyFill="1" applyBorder="1" applyAlignment="1">
      <alignment vertical="center"/>
    </xf>
    <xf numFmtId="0" fontId="7" fillId="9" borderId="15" xfId="0" applyFont="1" applyFill="1" applyBorder="1" applyAlignment="1">
      <alignment vertical="center"/>
    </xf>
    <xf numFmtId="0" fontId="7" fillId="9" borderId="44" xfId="0" applyFont="1" applyFill="1" applyBorder="1" applyAlignment="1">
      <alignment vertical="center"/>
    </xf>
    <xf numFmtId="49" fontId="10" fillId="8" borderId="45" xfId="0" applyNumberFormat="1" applyFont="1" applyFill="1" applyBorder="1" applyAlignment="1">
      <alignment vertical="center"/>
    </xf>
    <xf numFmtId="0" fontId="0" fillId="0" borderId="15" xfId="0" applyNumberFormat="1" applyFont="1" applyBorder="1" applyAlignment="1"/>
    <xf numFmtId="165" fontId="10" fillId="8" borderId="31" xfId="0" applyNumberFormat="1" applyFont="1" applyFill="1" applyBorder="1" applyAlignment="1">
      <alignment horizontal="center" vertical="center"/>
    </xf>
    <xf numFmtId="165" fontId="10" fillId="8" borderId="32" xfId="0" applyNumberFormat="1" applyFont="1" applyFill="1" applyBorder="1" applyAlignment="1">
      <alignment horizontal="center" vertical="center"/>
    </xf>
    <xf numFmtId="0" fontId="0" fillId="2" borderId="49" xfId="0" applyFont="1" applyFill="1" applyBorder="1" applyAlignment="1"/>
    <xf numFmtId="0" fontId="0" fillId="2" borderId="4" xfId="0" applyFill="1" applyBorder="1"/>
    <xf numFmtId="49" fontId="18" fillId="3" borderId="50" xfId="0" applyNumberFormat="1" applyFont="1" applyFill="1" applyBorder="1" applyAlignment="1">
      <alignment vertical="center" wrapText="1"/>
    </xf>
    <xf numFmtId="0" fontId="3" fillId="10" borderId="51" xfId="0" applyFont="1" applyFill="1" applyBorder="1" applyAlignment="1">
      <alignment horizontal="right"/>
    </xf>
    <xf numFmtId="0" fontId="3" fillId="2" borderId="52" xfId="0" applyFont="1" applyFill="1" applyBorder="1"/>
    <xf numFmtId="3" fontId="3" fillId="0" borderId="51" xfId="0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49" fontId="3" fillId="2" borderId="50" xfId="0" applyNumberFormat="1" applyFont="1" applyFill="1" applyBorder="1" applyAlignment="1">
      <alignment vertical="center" wrapText="1"/>
    </xf>
    <xf numFmtId="0" fontId="3" fillId="10" borderId="51" xfId="0" applyFont="1" applyFill="1" applyBorder="1" applyAlignment="1">
      <alignment horizontal="right" vertical="center" wrapText="1"/>
    </xf>
    <xf numFmtId="17" fontId="3" fillId="0" borderId="51" xfId="0" applyNumberFormat="1" applyFont="1" applyFill="1" applyBorder="1" applyAlignment="1">
      <alignment horizontal="right" vertical="center"/>
    </xf>
    <xf numFmtId="0" fontId="3" fillId="10" borderId="51" xfId="0" applyFont="1" applyFill="1" applyBorder="1" applyAlignment="1">
      <alignment horizontal="right" vertical="center"/>
    </xf>
    <xf numFmtId="3" fontId="3" fillId="0" borderId="51" xfId="0" applyNumberFormat="1" applyFont="1" applyFill="1" applyBorder="1" applyAlignment="1">
      <alignment horizontal="right" vertical="center"/>
    </xf>
    <xf numFmtId="3" fontId="3" fillId="0" borderId="51" xfId="0" applyNumberFormat="1" applyFont="1" applyBorder="1" applyAlignment="1">
      <alignment horizontal="right" vertical="center"/>
    </xf>
    <xf numFmtId="0" fontId="3" fillId="0" borderId="51" xfId="0" applyFont="1" applyBorder="1" applyAlignment="1">
      <alignment horizontal="right" vertical="center"/>
    </xf>
    <xf numFmtId="17" fontId="3" fillId="0" borderId="51" xfId="0" applyNumberFormat="1" applyFont="1" applyBorder="1" applyAlignment="1">
      <alignment horizontal="right" vertical="center"/>
    </xf>
    <xf numFmtId="17" fontId="3" fillId="10" borderId="51" xfId="0" applyNumberFormat="1" applyFont="1" applyFill="1" applyBorder="1" applyAlignment="1">
      <alignment horizontal="right" vertical="center"/>
    </xf>
    <xf numFmtId="0" fontId="3" fillId="0" borderId="51" xfId="0" applyFont="1" applyBorder="1" applyAlignment="1">
      <alignment horizontal="right" vertical="center" wrapText="1"/>
    </xf>
    <xf numFmtId="0" fontId="2" fillId="2" borderId="54" xfId="0" applyFont="1" applyFill="1" applyBorder="1" applyAlignment="1">
      <alignment wrapText="1"/>
    </xf>
    <xf numFmtId="14" fontId="2" fillId="2" borderId="6" xfId="0" applyNumberFormat="1" applyFont="1" applyFill="1" applyBorder="1" applyAlignment="1"/>
    <xf numFmtId="0" fontId="2" fillId="2" borderId="6" xfId="0" applyFont="1" applyFill="1" applyBorder="1" applyAlignment="1">
      <alignment horizontal="right" wrapText="1"/>
    </xf>
    <xf numFmtId="0" fontId="2" fillId="2" borderId="9" xfId="0" applyFont="1" applyFill="1" applyBorder="1" applyAlignment="1">
      <alignment horizontal="right"/>
    </xf>
    <xf numFmtId="49" fontId="18" fillId="5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8" fillId="3" borderId="10" xfId="0" applyNumberFormat="1" applyFont="1" applyFill="1" applyBorder="1" applyAlignment="1">
      <alignment horizontal="center" vertical="center"/>
    </xf>
    <xf numFmtId="49" fontId="18" fillId="3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vertical="center"/>
    </xf>
    <xf numFmtId="3" fontId="3" fillId="2" borderId="10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vertical="center"/>
    </xf>
    <xf numFmtId="41" fontId="10" fillId="8" borderId="46" xfId="2" applyFont="1" applyFill="1" applyBorder="1" applyAlignment="1">
      <alignment vertical="center"/>
    </xf>
    <xf numFmtId="41" fontId="10" fillId="8" borderId="47" xfId="2" applyFont="1" applyFill="1" applyBorder="1" applyAlignment="1">
      <alignment vertical="center"/>
    </xf>
    <xf numFmtId="49" fontId="15" fillId="9" borderId="33" xfId="0" applyNumberFormat="1" applyFont="1" applyFill="1" applyBorder="1" applyAlignment="1">
      <alignment vertical="center"/>
    </xf>
    <xf numFmtId="0" fontId="10" fillId="9" borderId="34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3" fillId="2" borderId="5" xfId="0" applyNumberFormat="1" applyFont="1" applyFill="1" applyBorder="1"/>
    <xf numFmtId="0" fontId="3" fillId="2" borderId="5" xfId="0" applyFont="1" applyFill="1" applyBorder="1"/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3" fillId="2" borderId="48" xfId="0" applyNumberFormat="1" applyFont="1" applyFill="1" applyBorder="1" applyAlignment="1">
      <alignment horizontal="left"/>
    </xf>
    <xf numFmtId="49" fontId="3" fillId="2" borderId="53" xfId="0" applyNumberFormat="1" applyFont="1" applyFill="1" applyBorder="1" applyAlignment="1">
      <alignment horizontal="left"/>
    </xf>
  </cellXfs>
  <cellStyles count="3">
    <cellStyle name="Millares [0]" xfId="2" builtinId="6"/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7284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1684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topLeftCell="B1" zoomScale="118" zoomScaleNormal="118" workbookViewId="0">
      <selection activeCell="H85" sqref="H8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75"/>
      <c r="D8" s="2"/>
      <c r="E8" s="4"/>
      <c r="F8" s="4"/>
      <c r="G8" s="4"/>
    </row>
    <row r="9" spans="1:255" s="82" customFormat="1" ht="12" customHeight="1" x14ac:dyDescent="0.25">
      <c r="A9" s="76"/>
      <c r="B9" s="77" t="s">
        <v>0</v>
      </c>
      <c r="C9" s="78" t="s">
        <v>75</v>
      </c>
      <c r="D9" s="79"/>
      <c r="E9" s="117" t="s">
        <v>74</v>
      </c>
      <c r="F9" s="118"/>
      <c r="G9" s="80">
        <v>20000</v>
      </c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1"/>
      <c r="HS9" s="81"/>
      <c r="HT9" s="81"/>
      <c r="HU9" s="81"/>
      <c r="HV9" s="81"/>
      <c r="HW9" s="81"/>
      <c r="HX9" s="81"/>
      <c r="HY9" s="81"/>
      <c r="HZ9" s="81"/>
      <c r="IA9" s="81"/>
      <c r="IB9" s="81"/>
      <c r="IC9" s="81"/>
      <c r="ID9" s="81"/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  <c r="IR9" s="81"/>
      <c r="IS9" s="81"/>
      <c r="IT9" s="81"/>
      <c r="IU9" s="81"/>
    </row>
    <row r="10" spans="1:255" s="82" customFormat="1" ht="25.5" customHeight="1" x14ac:dyDescent="0.25">
      <c r="A10" s="76"/>
      <c r="B10" s="83" t="s">
        <v>1</v>
      </c>
      <c r="C10" s="84" t="s">
        <v>76</v>
      </c>
      <c r="D10" s="79"/>
      <c r="E10" s="115" t="s">
        <v>2</v>
      </c>
      <c r="F10" s="116"/>
      <c r="G10" s="85" t="s">
        <v>108</v>
      </c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  <c r="HU10" s="81"/>
      <c r="HV10" s="81"/>
      <c r="HW10" s="81"/>
      <c r="HX10" s="81"/>
      <c r="HY10" s="81"/>
      <c r="HZ10" s="81"/>
      <c r="IA10" s="81"/>
      <c r="IB10" s="81"/>
      <c r="IC10" s="81"/>
      <c r="ID10" s="81"/>
      <c r="IE10" s="81"/>
      <c r="IF10" s="81"/>
      <c r="IG10" s="81"/>
      <c r="IH10" s="81"/>
      <c r="II10" s="81"/>
      <c r="IJ10" s="81"/>
      <c r="IK10" s="81"/>
      <c r="IL10" s="81"/>
      <c r="IM10" s="81"/>
      <c r="IN10" s="81"/>
      <c r="IO10" s="81"/>
      <c r="IP10" s="81"/>
      <c r="IQ10" s="81"/>
      <c r="IR10" s="81"/>
      <c r="IS10" s="81"/>
      <c r="IT10" s="81"/>
      <c r="IU10" s="81"/>
    </row>
    <row r="11" spans="1:255" s="82" customFormat="1" ht="18" customHeight="1" x14ac:dyDescent="0.25">
      <c r="A11" s="76"/>
      <c r="B11" s="83" t="s">
        <v>57</v>
      </c>
      <c r="C11" s="86" t="s">
        <v>77</v>
      </c>
      <c r="D11" s="79"/>
      <c r="E11" s="115" t="s">
        <v>68</v>
      </c>
      <c r="F11" s="116"/>
      <c r="G11" s="87">
        <v>310</v>
      </c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  <c r="HM11" s="81"/>
      <c r="HN11" s="81"/>
      <c r="HO11" s="81"/>
      <c r="HP11" s="81"/>
      <c r="HQ11" s="81"/>
      <c r="HR11" s="81"/>
      <c r="HS11" s="81"/>
      <c r="HT11" s="81"/>
      <c r="HU11" s="81"/>
      <c r="HV11" s="81"/>
      <c r="HW11" s="81"/>
      <c r="HX11" s="81"/>
      <c r="HY11" s="81"/>
      <c r="HZ11" s="81"/>
      <c r="IA11" s="81"/>
      <c r="IB11" s="81"/>
      <c r="IC11" s="81"/>
      <c r="ID11" s="81"/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  <c r="IR11" s="81"/>
      <c r="IS11" s="81"/>
      <c r="IT11" s="81"/>
      <c r="IU11" s="81"/>
    </row>
    <row r="12" spans="1:255" s="82" customFormat="1" ht="11.25" customHeight="1" x14ac:dyDescent="0.25">
      <c r="A12" s="76"/>
      <c r="B12" s="83" t="s">
        <v>58</v>
      </c>
      <c r="C12" s="86" t="s">
        <v>78</v>
      </c>
      <c r="D12" s="79"/>
      <c r="E12" s="123" t="s">
        <v>3</v>
      </c>
      <c r="F12" s="124"/>
      <c r="G12" s="88">
        <f>G9*G11</f>
        <v>6200000</v>
      </c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  <c r="IL12" s="81"/>
      <c r="IM12" s="81"/>
      <c r="IN12" s="81"/>
      <c r="IO12" s="81"/>
      <c r="IP12" s="81"/>
      <c r="IQ12" s="81"/>
      <c r="IR12" s="81"/>
      <c r="IS12" s="81"/>
      <c r="IT12" s="81"/>
      <c r="IU12" s="81"/>
    </row>
    <row r="13" spans="1:255" s="82" customFormat="1" ht="11.25" customHeight="1" x14ac:dyDescent="0.25">
      <c r="A13" s="76"/>
      <c r="B13" s="83" t="s">
        <v>59</v>
      </c>
      <c r="C13" s="86" t="s">
        <v>60</v>
      </c>
      <c r="D13" s="79"/>
      <c r="E13" s="115" t="s">
        <v>4</v>
      </c>
      <c r="F13" s="116"/>
      <c r="G13" s="89" t="s">
        <v>79</v>
      </c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  <c r="II13" s="81"/>
      <c r="IJ13" s="81"/>
      <c r="IK13" s="81"/>
      <c r="IL13" s="81"/>
      <c r="IM13" s="81"/>
      <c r="IN13" s="81"/>
      <c r="IO13" s="81"/>
      <c r="IP13" s="81"/>
      <c r="IQ13" s="81"/>
      <c r="IR13" s="81"/>
      <c r="IS13" s="81"/>
      <c r="IT13" s="81"/>
      <c r="IU13" s="81"/>
    </row>
    <row r="14" spans="1:255" s="82" customFormat="1" ht="15" x14ac:dyDescent="0.25">
      <c r="A14" s="76"/>
      <c r="B14" s="83" t="s">
        <v>5</v>
      </c>
      <c r="C14" s="84" t="s">
        <v>60</v>
      </c>
      <c r="D14" s="79"/>
      <c r="E14" s="115" t="s">
        <v>6</v>
      </c>
      <c r="F14" s="116"/>
      <c r="G14" s="90" t="s">
        <v>80</v>
      </c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  <c r="II14" s="81"/>
      <c r="IJ14" s="81"/>
      <c r="IK14" s="81"/>
      <c r="IL14" s="81"/>
      <c r="IM14" s="81"/>
      <c r="IN14" s="81"/>
      <c r="IO14" s="81"/>
      <c r="IP14" s="81"/>
      <c r="IQ14" s="81"/>
      <c r="IR14" s="81"/>
      <c r="IS14" s="81"/>
      <c r="IT14" s="81"/>
      <c r="IU14" s="81"/>
    </row>
    <row r="15" spans="1:255" s="82" customFormat="1" ht="25.5" customHeight="1" x14ac:dyDescent="0.25">
      <c r="A15" s="76"/>
      <c r="B15" s="83" t="s">
        <v>7</v>
      </c>
      <c r="C15" s="91" t="s">
        <v>107</v>
      </c>
      <c r="D15" s="79"/>
      <c r="E15" s="119" t="s">
        <v>8</v>
      </c>
      <c r="F15" s="120"/>
      <c r="G15" s="92" t="s">
        <v>81</v>
      </c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  <c r="GT15" s="81"/>
      <c r="GU15" s="81"/>
      <c r="GV15" s="81"/>
      <c r="GW15" s="81"/>
      <c r="GX15" s="81"/>
      <c r="GY15" s="81"/>
      <c r="GZ15" s="81"/>
      <c r="HA15" s="81"/>
      <c r="HB15" s="81"/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1"/>
      <c r="HN15" s="81"/>
      <c r="HO15" s="81"/>
      <c r="HP15" s="81"/>
      <c r="HQ15" s="81"/>
      <c r="HR15" s="81"/>
      <c r="HS15" s="81"/>
      <c r="HT15" s="81"/>
      <c r="HU15" s="81"/>
      <c r="HV15" s="81"/>
      <c r="HW15" s="81"/>
      <c r="HX15" s="81"/>
      <c r="HY15" s="81"/>
      <c r="HZ15" s="81"/>
      <c r="IA15" s="81"/>
      <c r="IB15" s="81"/>
      <c r="IC15" s="81"/>
      <c r="ID15" s="81"/>
      <c r="IE15" s="81"/>
      <c r="IF15" s="81"/>
      <c r="IG15" s="81"/>
      <c r="IH15" s="81"/>
      <c r="II15" s="81"/>
      <c r="IJ15" s="81"/>
      <c r="IK15" s="81"/>
      <c r="IL15" s="81"/>
      <c r="IM15" s="81"/>
      <c r="IN15" s="81"/>
      <c r="IO15" s="81"/>
      <c r="IP15" s="81"/>
      <c r="IQ15" s="81"/>
      <c r="IR15" s="81"/>
      <c r="IS15" s="81"/>
      <c r="IT15" s="81"/>
      <c r="IU15" s="81"/>
    </row>
    <row r="16" spans="1:255" ht="12" customHeight="1" x14ac:dyDescent="0.25">
      <c r="A16" s="2"/>
      <c r="B16" s="93"/>
      <c r="C16" s="94"/>
      <c r="D16" s="6"/>
      <c r="E16" s="7"/>
      <c r="F16" s="7"/>
      <c r="G16" s="95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8"/>
      <c r="B17" s="121" t="s">
        <v>9</v>
      </c>
      <c r="C17" s="122"/>
      <c r="D17" s="122"/>
      <c r="E17" s="122"/>
      <c r="F17" s="122"/>
      <c r="G17" s="122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9"/>
      <c r="C18" s="10"/>
      <c r="D18" s="10"/>
      <c r="E18" s="10"/>
      <c r="F18" s="11"/>
      <c r="G18" s="96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 x14ac:dyDescent="0.25">
      <c r="A19" s="5"/>
      <c r="B19" s="97" t="s">
        <v>10</v>
      </c>
      <c r="C19" s="98"/>
      <c r="D19" s="99"/>
      <c r="E19" s="99"/>
      <c r="F19" s="100"/>
      <c r="G19" s="101"/>
    </row>
    <row r="20" spans="1:255" ht="24" customHeight="1" x14ac:dyDescent="0.25">
      <c r="A20" s="5"/>
      <c r="B20" s="102" t="s">
        <v>11</v>
      </c>
      <c r="C20" s="103" t="s">
        <v>12</v>
      </c>
      <c r="D20" s="103" t="s">
        <v>13</v>
      </c>
      <c r="E20" s="102" t="s">
        <v>14</v>
      </c>
      <c r="F20" s="103" t="s">
        <v>15</v>
      </c>
      <c r="G20" s="102" t="s">
        <v>16</v>
      </c>
    </row>
    <row r="21" spans="1:255" s="82" customFormat="1" ht="12" customHeight="1" x14ac:dyDescent="0.25">
      <c r="A21" s="76"/>
      <c r="B21" s="104" t="s">
        <v>82</v>
      </c>
      <c r="C21" s="105" t="s">
        <v>17</v>
      </c>
      <c r="D21" s="105">
        <v>2</v>
      </c>
      <c r="E21" s="105" t="s">
        <v>70</v>
      </c>
      <c r="F21" s="106">
        <v>23000</v>
      </c>
      <c r="G21" s="107">
        <f>+F21*D21</f>
        <v>46000</v>
      </c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81"/>
      <c r="HL21" s="81"/>
      <c r="HM21" s="81"/>
      <c r="HN21" s="81"/>
      <c r="HO21" s="81"/>
      <c r="HP21" s="81"/>
      <c r="HQ21" s="81"/>
      <c r="HR21" s="81"/>
      <c r="HS21" s="81"/>
      <c r="HT21" s="81"/>
      <c r="HU21" s="81"/>
      <c r="HV21" s="81"/>
      <c r="HW21" s="81"/>
      <c r="HX21" s="81"/>
      <c r="HY21" s="81"/>
      <c r="HZ21" s="81"/>
      <c r="IA21" s="81"/>
      <c r="IB21" s="81"/>
      <c r="IC21" s="81"/>
      <c r="ID21" s="81"/>
      <c r="IE21" s="81"/>
      <c r="IF21" s="81"/>
      <c r="IG21" s="81"/>
      <c r="IH21" s="81"/>
      <c r="II21" s="81"/>
      <c r="IJ21" s="81"/>
      <c r="IK21" s="81"/>
      <c r="IL21" s="81"/>
      <c r="IM21" s="81"/>
      <c r="IN21" s="81"/>
      <c r="IO21" s="81"/>
      <c r="IP21" s="81"/>
      <c r="IQ21" s="81"/>
      <c r="IR21" s="81"/>
      <c r="IS21" s="81"/>
      <c r="IT21" s="81"/>
      <c r="IU21" s="81"/>
    </row>
    <row r="22" spans="1:255" s="82" customFormat="1" ht="12" customHeight="1" x14ac:dyDescent="0.25">
      <c r="A22" s="76"/>
      <c r="B22" s="104" t="s">
        <v>83</v>
      </c>
      <c r="C22" s="105" t="s">
        <v>17</v>
      </c>
      <c r="D22" s="105">
        <v>6</v>
      </c>
      <c r="E22" s="105" t="s">
        <v>84</v>
      </c>
      <c r="F22" s="106">
        <v>23000</v>
      </c>
      <c r="G22" s="107">
        <f t="shared" ref="G22:G24" si="0">+F22*D22</f>
        <v>138000</v>
      </c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81"/>
      <c r="DZ22" s="81"/>
      <c r="EA22" s="81"/>
      <c r="EB22" s="81"/>
      <c r="EC22" s="81"/>
      <c r="ED22" s="81"/>
      <c r="EE22" s="81"/>
      <c r="EF22" s="81"/>
      <c r="EG22" s="81"/>
      <c r="EH22" s="81"/>
      <c r="EI22" s="81"/>
      <c r="EJ22" s="81"/>
      <c r="EK22" s="81"/>
      <c r="EL22" s="81"/>
      <c r="EM22" s="81"/>
      <c r="EN22" s="81"/>
      <c r="EO22" s="81"/>
      <c r="EP22" s="81"/>
      <c r="EQ22" s="81"/>
      <c r="ER22" s="81"/>
      <c r="ES22" s="81"/>
      <c r="ET22" s="81"/>
      <c r="EU22" s="81"/>
      <c r="EV22" s="81"/>
      <c r="EW22" s="81"/>
      <c r="EX22" s="81"/>
      <c r="EY22" s="81"/>
      <c r="EZ22" s="81"/>
      <c r="FA22" s="81"/>
      <c r="FB22" s="81"/>
      <c r="FC22" s="81"/>
      <c r="FD22" s="81"/>
      <c r="FE22" s="81"/>
      <c r="FF22" s="81"/>
      <c r="FG22" s="81"/>
      <c r="FH22" s="81"/>
      <c r="FI22" s="81"/>
      <c r="FJ22" s="81"/>
      <c r="FK22" s="81"/>
      <c r="FL22" s="81"/>
      <c r="FM22" s="81"/>
      <c r="FN22" s="81"/>
      <c r="FO22" s="81"/>
      <c r="FP22" s="81"/>
      <c r="FQ22" s="81"/>
      <c r="FR22" s="81"/>
      <c r="FS22" s="81"/>
      <c r="FT22" s="81"/>
      <c r="FU22" s="81"/>
      <c r="FV22" s="81"/>
      <c r="FW22" s="81"/>
      <c r="FX22" s="81"/>
      <c r="FY22" s="81"/>
      <c r="FZ22" s="81"/>
      <c r="GA22" s="81"/>
      <c r="GB22" s="81"/>
      <c r="GC22" s="81"/>
      <c r="GD22" s="81"/>
      <c r="GE22" s="81"/>
      <c r="GF22" s="81"/>
      <c r="GG22" s="81"/>
      <c r="GH22" s="81"/>
      <c r="GI22" s="81"/>
      <c r="GJ22" s="81"/>
      <c r="GK22" s="81"/>
      <c r="GL22" s="81"/>
      <c r="GM22" s="81"/>
      <c r="GN22" s="81"/>
      <c r="GO22" s="81"/>
      <c r="GP22" s="81"/>
      <c r="GQ22" s="81"/>
      <c r="GR22" s="81"/>
      <c r="GS22" s="81"/>
      <c r="GT22" s="81"/>
      <c r="GU22" s="81"/>
      <c r="GV22" s="81"/>
      <c r="GW22" s="81"/>
      <c r="GX22" s="81"/>
      <c r="GY22" s="81"/>
      <c r="GZ22" s="81"/>
      <c r="HA22" s="81"/>
      <c r="HB22" s="81"/>
      <c r="HC22" s="81"/>
      <c r="HD22" s="81"/>
      <c r="HE22" s="81"/>
      <c r="HF22" s="81"/>
      <c r="HG22" s="81"/>
      <c r="HH22" s="81"/>
      <c r="HI22" s="81"/>
      <c r="HJ22" s="81"/>
      <c r="HK22" s="81"/>
      <c r="HL22" s="81"/>
      <c r="HM22" s="81"/>
      <c r="HN22" s="81"/>
      <c r="HO22" s="81"/>
      <c r="HP22" s="81"/>
      <c r="HQ22" s="81"/>
      <c r="HR22" s="81"/>
      <c r="HS22" s="81"/>
      <c r="HT22" s="81"/>
      <c r="HU22" s="81"/>
      <c r="HV22" s="81"/>
      <c r="HW22" s="81"/>
      <c r="HX22" s="81"/>
      <c r="HY22" s="81"/>
      <c r="HZ22" s="81"/>
      <c r="IA22" s="81"/>
      <c r="IB22" s="81"/>
      <c r="IC22" s="81"/>
      <c r="ID22" s="81"/>
      <c r="IE22" s="81"/>
      <c r="IF22" s="81"/>
      <c r="IG22" s="81"/>
      <c r="IH22" s="81"/>
      <c r="II22" s="81"/>
      <c r="IJ22" s="81"/>
      <c r="IK22" s="81"/>
      <c r="IL22" s="81"/>
      <c r="IM22" s="81"/>
      <c r="IN22" s="81"/>
      <c r="IO22" s="81"/>
      <c r="IP22" s="81"/>
      <c r="IQ22" s="81"/>
      <c r="IR22" s="81"/>
      <c r="IS22" s="81"/>
      <c r="IT22" s="81"/>
      <c r="IU22" s="81"/>
    </row>
    <row r="23" spans="1:255" s="82" customFormat="1" ht="12" customHeight="1" x14ac:dyDescent="0.25">
      <c r="A23" s="76"/>
      <c r="B23" s="104" t="s">
        <v>85</v>
      </c>
      <c r="C23" s="105" t="s">
        <v>17</v>
      </c>
      <c r="D23" s="105">
        <v>22</v>
      </c>
      <c r="E23" s="105" t="s">
        <v>63</v>
      </c>
      <c r="F23" s="106">
        <v>45000</v>
      </c>
      <c r="G23" s="107">
        <f t="shared" si="0"/>
        <v>990000</v>
      </c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1"/>
      <c r="DQ23" s="81"/>
      <c r="DR23" s="81"/>
      <c r="DS23" s="81"/>
      <c r="DT23" s="81"/>
      <c r="DU23" s="81"/>
      <c r="DV23" s="81"/>
      <c r="DW23" s="81"/>
      <c r="DX23" s="81"/>
      <c r="DY23" s="81"/>
      <c r="DZ23" s="81"/>
      <c r="EA23" s="81"/>
      <c r="EB23" s="81"/>
      <c r="EC23" s="81"/>
      <c r="ED23" s="81"/>
      <c r="EE23" s="81"/>
      <c r="EF23" s="81"/>
      <c r="EG23" s="81"/>
      <c r="EH23" s="81"/>
      <c r="EI23" s="81"/>
      <c r="EJ23" s="81"/>
      <c r="EK23" s="81"/>
      <c r="EL23" s="81"/>
      <c r="EM23" s="81"/>
      <c r="EN23" s="81"/>
      <c r="EO23" s="81"/>
      <c r="EP23" s="81"/>
      <c r="EQ23" s="81"/>
      <c r="ER23" s="81"/>
      <c r="ES23" s="81"/>
      <c r="ET23" s="81"/>
      <c r="EU23" s="81"/>
      <c r="EV23" s="81"/>
      <c r="EW23" s="81"/>
      <c r="EX23" s="81"/>
      <c r="EY23" s="81"/>
      <c r="EZ23" s="81"/>
      <c r="FA23" s="81"/>
      <c r="FB23" s="81"/>
      <c r="FC23" s="81"/>
      <c r="FD23" s="81"/>
      <c r="FE23" s="81"/>
      <c r="FF23" s="81"/>
      <c r="FG23" s="81"/>
      <c r="FH23" s="81"/>
      <c r="FI23" s="81"/>
      <c r="FJ23" s="81"/>
      <c r="FK23" s="81"/>
      <c r="FL23" s="81"/>
      <c r="FM23" s="81"/>
      <c r="FN23" s="81"/>
      <c r="FO23" s="81"/>
      <c r="FP23" s="81"/>
      <c r="FQ23" s="81"/>
      <c r="FR23" s="81"/>
      <c r="FS23" s="81"/>
      <c r="FT23" s="81"/>
      <c r="FU23" s="81"/>
      <c r="FV23" s="81"/>
      <c r="FW23" s="81"/>
      <c r="FX23" s="81"/>
      <c r="FY23" s="81"/>
      <c r="FZ23" s="81"/>
      <c r="GA23" s="81"/>
      <c r="GB23" s="81"/>
      <c r="GC23" s="81"/>
      <c r="GD23" s="81"/>
      <c r="GE23" s="81"/>
      <c r="GF23" s="81"/>
      <c r="GG23" s="81"/>
      <c r="GH23" s="81"/>
      <c r="GI23" s="81"/>
      <c r="GJ23" s="81"/>
      <c r="GK23" s="81"/>
      <c r="GL23" s="81"/>
      <c r="GM23" s="81"/>
      <c r="GN23" s="81"/>
      <c r="GO23" s="81"/>
      <c r="GP23" s="81"/>
      <c r="GQ23" s="81"/>
      <c r="GR23" s="81"/>
      <c r="GS23" s="81"/>
      <c r="GT23" s="81"/>
      <c r="GU23" s="81"/>
      <c r="GV23" s="81"/>
      <c r="GW23" s="81"/>
      <c r="GX23" s="81"/>
      <c r="GY23" s="81"/>
      <c r="GZ23" s="81"/>
      <c r="HA23" s="81"/>
      <c r="HB23" s="81"/>
      <c r="HC23" s="81"/>
      <c r="HD23" s="81"/>
      <c r="HE23" s="81"/>
      <c r="HF23" s="81"/>
      <c r="HG23" s="81"/>
      <c r="HH23" s="81"/>
      <c r="HI23" s="81"/>
      <c r="HJ23" s="81"/>
      <c r="HK23" s="81"/>
      <c r="HL23" s="81"/>
      <c r="HM23" s="81"/>
      <c r="HN23" s="81"/>
      <c r="HO23" s="81"/>
      <c r="HP23" s="81"/>
      <c r="HQ23" s="81"/>
      <c r="HR23" s="81"/>
      <c r="HS23" s="81"/>
      <c r="HT23" s="81"/>
      <c r="HU23" s="81"/>
      <c r="HV23" s="81"/>
      <c r="HW23" s="81"/>
      <c r="HX23" s="81"/>
      <c r="HY23" s="81"/>
      <c r="HZ23" s="81"/>
      <c r="IA23" s="81"/>
      <c r="IB23" s="81"/>
      <c r="IC23" s="81"/>
      <c r="ID23" s="81"/>
      <c r="IE23" s="81"/>
      <c r="IF23" s="81"/>
      <c r="IG23" s="81"/>
      <c r="IH23" s="81"/>
      <c r="II23" s="81"/>
      <c r="IJ23" s="81"/>
      <c r="IK23" s="81"/>
      <c r="IL23" s="81"/>
      <c r="IM23" s="81"/>
      <c r="IN23" s="81"/>
      <c r="IO23" s="81"/>
      <c r="IP23" s="81"/>
      <c r="IQ23" s="81"/>
      <c r="IR23" s="81"/>
      <c r="IS23" s="81"/>
      <c r="IT23" s="81"/>
      <c r="IU23" s="81"/>
    </row>
    <row r="24" spans="1:255" s="82" customFormat="1" ht="12" customHeight="1" x14ac:dyDescent="0.25">
      <c r="A24" s="76"/>
      <c r="B24" s="104" t="s">
        <v>86</v>
      </c>
      <c r="C24" s="105" t="s">
        <v>17</v>
      </c>
      <c r="D24" s="105">
        <v>4</v>
      </c>
      <c r="E24" s="105" t="s">
        <v>63</v>
      </c>
      <c r="F24" s="106">
        <v>23000</v>
      </c>
      <c r="G24" s="107">
        <f t="shared" si="0"/>
        <v>92000</v>
      </c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1"/>
      <c r="DP24" s="81"/>
      <c r="DQ24" s="81"/>
      <c r="DR24" s="81"/>
      <c r="DS24" s="81"/>
      <c r="DT24" s="81"/>
      <c r="DU24" s="81"/>
      <c r="DV24" s="81"/>
      <c r="DW24" s="81"/>
      <c r="DX24" s="81"/>
      <c r="DY24" s="81"/>
      <c r="DZ24" s="81"/>
      <c r="EA24" s="81"/>
      <c r="EB24" s="81"/>
      <c r="EC24" s="81"/>
      <c r="ED24" s="81"/>
      <c r="EE24" s="81"/>
      <c r="EF24" s="81"/>
      <c r="EG24" s="81"/>
      <c r="EH24" s="81"/>
      <c r="EI24" s="81"/>
      <c r="EJ24" s="81"/>
      <c r="EK24" s="81"/>
      <c r="EL24" s="81"/>
      <c r="EM24" s="81"/>
      <c r="EN24" s="81"/>
      <c r="EO24" s="81"/>
      <c r="EP24" s="81"/>
      <c r="EQ24" s="81"/>
      <c r="ER24" s="81"/>
      <c r="ES24" s="81"/>
      <c r="ET24" s="81"/>
      <c r="EU24" s="81"/>
      <c r="EV24" s="81"/>
      <c r="EW24" s="81"/>
      <c r="EX24" s="81"/>
      <c r="EY24" s="81"/>
      <c r="EZ24" s="81"/>
      <c r="FA24" s="81"/>
      <c r="FB24" s="81"/>
      <c r="FC24" s="81"/>
      <c r="FD24" s="81"/>
      <c r="FE24" s="81"/>
      <c r="FF24" s="81"/>
      <c r="FG24" s="81"/>
      <c r="FH24" s="81"/>
      <c r="FI24" s="81"/>
      <c r="FJ24" s="81"/>
      <c r="FK24" s="81"/>
      <c r="FL24" s="81"/>
      <c r="FM24" s="81"/>
      <c r="FN24" s="81"/>
      <c r="FO24" s="81"/>
      <c r="FP24" s="81"/>
      <c r="FQ24" s="81"/>
      <c r="FR24" s="81"/>
      <c r="FS24" s="81"/>
      <c r="FT24" s="81"/>
      <c r="FU24" s="81"/>
      <c r="FV24" s="81"/>
      <c r="FW24" s="81"/>
      <c r="FX24" s="81"/>
      <c r="FY24" s="81"/>
      <c r="FZ24" s="81"/>
      <c r="GA24" s="81"/>
      <c r="GB24" s="81"/>
      <c r="GC24" s="81"/>
      <c r="GD24" s="81"/>
      <c r="GE24" s="81"/>
      <c r="GF24" s="81"/>
      <c r="GG24" s="81"/>
      <c r="GH24" s="81"/>
      <c r="GI24" s="81"/>
      <c r="GJ24" s="81"/>
      <c r="GK24" s="81"/>
      <c r="GL24" s="81"/>
      <c r="GM24" s="81"/>
      <c r="GN24" s="81"/>
      <c r="GO24" s="81"/>
      <c r="GP24" s="81"/>
      <c r="GQ24" s="81"/>
      <c r="GR24" s="81"/>
      <c r="GS24" s="81"/>
      <c r="GT24" s="81"/>
      <c r="GU24" s="81"/>
      <c r="GV24" s="81"/>
      <c r="GW24" s="81"/>
      <c r="GX24" s="81"/>
      <c r="GY24" s="81"/>
      <c r="GZ24" s="81"/>
      <c r="HA24" s="81"/>
      <c r="HB24" s="81"/>
      <c r="HC24" s="81"/>
      <c r="HD24" s="81"/>
      <c r="HE24" s="81"/>
      <c r="HF24" s="81"/>
      <c r="HG24" s="81"/>
      <c r="HH24" s="81"/>
      <c r="HI24" s="81"/>
      <c r="HJ24" s="81"/>
      <c r="HK24" s="81"/>
      <c r="HL24" s="81"/>
      <c r="HM24" s="81"/>
      <c r="HN24" s="81"/>
      <c r="HO24" s="81"/>
      <c r="HP24" s="81"/>
      <c r="HQ24" s="81"/>
      <c r="HR24" s="81"/>
      <c r="HS24" s="81"/>
      <c r="HT24" s="81"/>
      <c r="HU24" s="81"/>
      <c r="HV24" s="81"/>
      <c r="HW24" s="81"/>
      <c r="HX24" s="81"/>
      <c r="HY24" s="81"/>
      <c r="HZ24" s="81"/>
      <c r="IA24" s="81"/>
      <c r="IB24" s="81"/>
      <c r="IC24" s="81"/>
      <c r="ID24" s="81"/>
      <c r="IE24" s="81"/>
      <c r="IF24" s="81"/>
      <c r="IG24" s="81"/>
      <c r="IH24" s="81"/>
      <c r="II24" s="81"/>
      <c r="IJ24" s="81"/>
      <c r="IK24" s="81"/>
      <c r="IL24" s="81"/>
      <c r="IM24" s="81"/>
      <c r="IN24" s="81"/>
      <c r="IO24" s="81"/>
      <c r="IP24" s="81"/>
      <c r="IQ24" s="81"/>
      <c r="IR24" s="81"/>
      <c r="IS24" s="81"/>
      <c r="IT24" s="81"/>
      <c r="IU24" s="81"/>
    </row>
    <row r="25" spans="1:255" ht="11.25" customHeight="1" x14ac:dyDescent="0.25">
      <c r="B25" s="15" t="s">
        <v>18</v>
      </c>
      <c r="C25" s="16"/>
      <c r="D25" s="16"/>
      <c r="E25" s="16"/>
      <c r="F25" s="17"/>
      <c r="G25" s="18">
        <f>SUM(G21:G24)</f>
        <v>1266000</v>
      </c>
    </row>
    <row r="26" spans="1:255" ht="15.75" customHeight="1" x14ac:dyDescent="0.25">
      <c r="A26" s="5"/>
      <c r="B26" s="12"/>
      <c r="C26" s="13"/>
      <c r="D26" s="13"/>
      <c r="E26" s="13"/>
      <c r="F26" s="14"/>
      <c r="G26" s="14"/>
      <c r="K26" s="72"/>
    </row>
    <row r="27" spans="1:255" ht="12" customHeight="1" x14ac:dyDescent="0.25">
      <c r="A27" s="5"/>
      <c r="B27" s="97" t="s">
        <v>19</v>
      </c>
      <c r="C27" s="98"/>
      <c r="D27" s="99"/>
      <c r="E27" s="99"/>
      <c r="F27" s="100"/>
      <c r="G27" s="101"/>
    </row>
    <row r="28" spans="1:255" ht="24" customHeight="1" x14ac:dyDescent="0.25">
      <c r="A28" s="5"/>
      <c r="B28" s="102" t="s">
        <v>11</v>
      </c>
      <c r="C28" s="103" t="s">
        <v>12</v>
      </c>
      <c r="D28" s="103" t="s">
        <v>13</v>
      </c>
      <c r="E28" s="102" t="s">
        <v>14</v>
      </c>
      <c r="F28" s="103" t="s">
        <v>15</v>
      </c>
      <c r="G28" s="102" t="s">
        <v>16</v>
      </c>
    </row>
    <row r="29" spans="1:255" s="82" customFormat="1" ht="12" customHeight="1" x14ac:dyDescent="0.25">
      <c r="A29" s="76"/>
      <c r="B29" s="104"/>
      <c r="C29" s="105"/>
      <c r="D29" s="105"/>
      <c r="E29" s="105"/>
      <c r="F29" s="106"/>
      <c r="G29" s="107">
        <f>+F29*D29</f>
        <v>0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1"/>
      <c r="DC29" s="81"/>
      <c r="DD29" s="81"/>
      <c r="DE29" s="81"/>
      <c r="DF29" s="81"/>
      <c r="DG29" s="81"/>
      <c r="DH29" s="81"/>
      <c r="DI29" s="81"/>
      <c r="DJ29" s="81"/>
      <c r="DK29" s="81"/>
      <c r="DL29" s="81"/>
      <c r="DM29" s="81"/>
      <c r="DN29" s="81"/>
      <c r="DO29" s="81"/>
      <c r="DP29" s="81"/>
      <c r="DQ29" s="81"/>
      <c r="DR29" s="81"/>
      <c r="DS29" s="81"/>
      <c r="DT29" s="81"/>
      <c r="DU29" s="81"/>
      <c r="DV29" s="81"/>
      <c r="DW29" s="81"/>
      <c r="DX29" s="81"/>
      <c r="DY29" s="81"/>
      <c r="DZ29" s="81"/>
      <c r="EA29" s="81"/>
      <c r="EB29" s="81"/>
      <c r="EC29" s="81"/>
      <c r="ED29" s="81"/>
      <c r="EE29" s="81"/>
      <c r="EF29" s="81"/>
      <c r="EG29" s="81"/>
      <c r="EH29" s="81"/>
      <c r="EI29" s="81"/>
      <c r="EJ29" s="81"/>
      <c r="EK29" s="81"/>
      <c r="EL29" s="81"/>
      <c r="EM29" s="81"/>
      <c r="EN29" s="81"/>
      <c r="EO29" s="81"/>
      <c r="EP29" s="81"/>
      <c r="EQ29" s="81"/>
      <c r="ER29" s="81"/>
      <c r="ES29" s="81"/>
      <c r="ET29" s="81"/>
      <c r="EU29" s="81"/>
      <c r="EV29" s="81"/>
      <c r="EW29" s="81"/>
      <c r="EX29" s="81"/>
      <c r="EY29" s="81"/>
      <c r="EZ29" s="81"/>
      <c r="FA29" s="81"/>
      <c r="FB29" s="81"/>
      <c r="FC29" s="81"/>
      <c r="FD29" s="81"/>
      <c r="FE29" s="81"/>
      <c r="FF29" s="81"/>
      <c r="FG29" s="81"/>
      <c r="FH29" s="81"/>
      <c r="FI29" s="81"/>
      <c r="FJ29" s="81"/>
      <c r="FK29" s="81"/>
      <c r="FL29" s="81"/>
      <c r="FM29" s="81"/>
      <c r="FN29" s="81"/>
      <c r="FO29" s="81"/>
      <c r="FP29" s="81"/>
      <c r="FQ29" s="81"/>
      <c r="FR29" s="81"/>
      <c r="FS29" s="81"/>
      <c r="FT29" s="81"/>
      <c r="FU29" s="81"/>
      <c r="FV29" s="81"/>
      <c r="FW29" s="81"/>
      <c r="FX29" s="81"/>
      <c r="FY29" s="81"/>
      <c r="FZ29" s="81"/>
      <c r="GA29" s="81"/>
      <c r="GB29" s="81"/>
      <c r="GC29" s="81"/>
      <c r="GD29" s="81"/>
      <c r="GE29" s="81"/>
      <c r="GF29" s="81"/>
      <c r="GG29" s="81"/>
      <c r="GH29" s="81"/>
      <c r="GI29" s="81"/>
      <c r="GJ29" s="81"/>
      <c r="GK29" s="81"/>
      <c r="GL29" s="81"/>
      <c r="GM29" s="81"/>
      <c r="GN29" s="81"/>
      <c r="GO29" s="81"/>
      <c r="GP29" s="81"/>
      <c r="GQ29" s="81"/>
      <c r="GR29" s="81"/>
      <c r="GS29" s="81"/>
      <c r="GT29" s="81"/>
      <c r="GU29" s="81"/>
      <c r="GV29" s="81"/>
      <c r="GW29" s="81"/>
      <c r="GX29" s="81"/>
      <c r="GY29" s="81"/>
      <c r="GZ29" s="81"/>
      <c r="HA29" s="81"/>
      <c r="HB29" s="81"/>
      <c r="HC29" s="81"/>
      <c r="HD29" s="81"/>
      <c r="HE29" s="81"/>
      <c r="HF29" s="81"/>
      <c r="HG29" s="81"/>
      <c r="HH29" s="81"/>
      <c r="HI29" s="81"/>
      <c r="HJ29" s="81"/>
      <c r="HK29" s="81"/>
      <c r="HL29" s="81"/>
      <c r="HM29" s="81"/>
      <c r="HN29" s="81"/>
      <c r="HO29" s="81"/>
      <c r="HP29" s="81"/>
      <c r="HQ29" s="81"/>
      <c r="HR29" s="81"/>
      <c r="HS29" s="81"/>
      <c r="HT29" s="81"/>
      <c r="HU29" s="81"/>
      <c r="HV29" s="81"/>
      <c r="HW29" s="81"/>
      <c r="HX29" s="81"/>
      <c r="HY29" s="81"/>
      <c r="HZ29" s="81"/>
      <c r="IA29" s="81"/>
      <c r="IB29" s="81"/>
      <c r="IC29" s="81"/>
      <c r="ID29" s="81"/>
      <c r="IE29" s="81"/>
      <c r="IF29" s="81"/>
      <c r="IG29" s="81"/>
      <c r="IH29" s="81"/>
      <c r="II29" s="81"/>
      <c r="IJ29" s="81"/>
      <c r="IK29" s="81"/>
      <c r="IL29" s="81"/>
      <c r="IM29" s="81"/>
      <c r="IN29" s="81"/>
      <c r="IO29" s="81"/>
      <c r="IP29" s="81"/>
      <c r="IQ29" s="81"/>
      <c r="IR29" s="81"/>
      <c r="IS29" s="81"/>
      <c r="IT29" s="81"/>
      <c r="IU29" s="81"/>
    </row>
    <row r="30" spans="1:255" ht="11.25" customHeight="1" x14ac:dyDescent="0.25">
      <c r="B30" s="15" t="s">
        <v>20</v>
      </c>
      <c r="C30" s="16"/>
      <c r="D30" s="16"/>
      <c r="E30" s="16"/>
      <c r="F30" s="17"/>
      <c r="G30" s="18">
        <f>SUM(G29)</f>
        <v>0</v>
      </c>
    </row>
    <row r="31" spans="1:255" ht="15.75" customHeight="1" x14ac:dyDescent="0.25">
      <c r="A31" s="5"/>
      <c r="B31" s="12"/>
      <c r="C31" s="13"/>
      <c r="D31" s="13"/>
      <c r="E31" s="13"/>
      <c r="F31" s="14"/>
      <c r="G31" s="14"/>
      <c r="K31" s="72"/>
    </row>
    <row r="32" spans="1:255" ht="12" customHeight="1" x14ac:dyDescent="0.25">
      <c r="A32" s="5"/>
      <c r="B32" s="97" t="s">
        <v>21</v>
      </c>
      <c r="C32" s="98"/>
      <c r="D32" s="99"/>
      <c r="E32" s="99"/>
      <c r="F32" s="100"/>
      <c r="G32" s="101"/>
    </row>
    <row r="33" spans="1:255" ht="24" customHeight="1" x14ac:dyDescent="0.25">
      <c r="A33" s="5"/>
      <c r="B33" s="102" t="s">
        <v>11</v>
      </c>
      <c r="C33" s="103" t="s">
        <v>12</v>
      </c>
      <c r="D33" s="103" t="s">
        <v>13</v>
      </c>
      <c r="E33" s="102" t="s">
        <v>14</v>
      </c>
      <c r="F33" s="103" t="s">
        <v>15</v>
      </c>
      <c r="G33" s="102" t="s">
        <v>16</v>
      </c>
    </row>
    <row r="34" spans="1:255" s="82" customFormat="1" ht="12" customHeight="1" x14ac:dyDescent="0.25">
      <c r="A34" s="76"/>
      <c r="B34" s="104" t="s">
        <v>87</v>
      </c>
      <c r="C34" s="105" t="s">
        <v>22</v>
      </c>
      <c r="D34" s="105">
        <v>0.06</v>
      </c>
      <c r="E34" s="105" t="s">
        <v>88</v>
      </c>
      <c r="F34" s="106">
        <v>407151</v>
      </c>
      <c r="G34" s="107">
        <f>F34*D34</f>
        <v>24429.059999999998</v>
      </c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1"/>
      <c r="DX34" s="81"/>
      <c r="DY34" s="81"/>
      <c r="DZ34" s="81"/>
      <c r="EA34" s="81"/>
      <c r="EB34" s="81"/>
      <c r="EC34" s="81"/>
      <c r="ED34" s="81"/>
      <c r="EE34" s="81"/>
      <c r="EF34" s="81"/>
      <c r="EG34" s="81"/>
      <c r="EH34" s="81"/>
      <c r="EI34" s="81"/>
      <c r="EJ34" s="81"/>
      <c r="EK34" s="81"/>
      <c r="EL34" s="81"/>
      <c r="EM34" s="81"/>
      <c r="EN34" s="81"/>
      <c r="EO34" s="81"/>
      <c r="EP34" s="81"/>
      <c r="EQ34" s="81"/>
      <c r="ER34" s="81"/>
      <c r="ES34" s="81"/>
      <c r="ET34" s="81"/>
      <c r="EU34" s="81"/>
      <c r="EV34" s="81"/>
      <c r="EW34" s="81"/>
      <c r="EX34" s="81"/>
      <c r="EY34" s="81"/>
      <c r="EZ34" s="81"/>
      <c r="FA34" s="81"/>
      <c r="FB34" s="81"/>
      <c r="FC34" s="81"/>
      <c r="FD34" s="81"/>
      <c r="FE34" s="81"/>
      <c r="FF34" s="81"/>
      <c r="FG34" s="81"/>
      <c r="FH34" s="81"/>
      <c r="FI34" s="81"/>
      <c r="FJ34" s="81"/>
      <c r="FK34" s="81"/>
      <c r="FL34" s="81"/>
      <c r="FM34" s="81"/>
      <c r="FN34" s="81"/>
      <c r="FO34" s="81"/>
      <c r="FP34" s="81"/>
      <c r="FQ34" s="81"/>
      <c r="FR34" s="81"/>
      <c r="FS34" s="81"/>
      <c r="FT34" s="81"/>
      <c r="FU34" s="81"/>
      <c r="FV34" s="81"/>
      <c r="FW34" s="81"/>
      <c r="FX34" s="81"/>
      <c r="FY34" s="81"/>
      <c r="FZ34" s="81"/>
      <c r="GA34" s="81"/>
      <c r="GB34" s="81"/>
      <c r="GC34" s="81"/>
      <c r="GD34" s="81"/>
      <c r="GE34" s="81"/>
      <c r="GF34" s="81"/>
      <c r="GG34" s="81"/>
      <c r="GH34" s="81"/>
      <c r="GI34" s="81"/>
      <c r="GJ34" s="81"/>
      <c r="GK34" s="81"/>
      <c r="GL34" s="81"/>
      <c r="GM34" s="81"/>
      <c r="GN34" s="81"/>
      <c r="GO34" s="81"/>
      <c r="GP34" s="81"/>
      <c r="GQ34" s="81"/>
      <c r="GR34" s="81"/>
      <c r="GS34" s="81"/>
      <c r="GT34" s="81"/>
      <c r="GU34" s="81"/>
      <c r="GV34" s="81"/>
      <c r="GW34" s="81"/>
      <c r="GX34" s="81"/>
      <c r="GY34" s="81"/>
      <c r="GZ34" s="81"/>
      <c r="HA34" s="81"/>
      <c r="HB34" s="81"/>
      <c r="HC34" s="81"/>
      <c r="HD34" s="81"/>
      <c r="HE34" s="81"/>
      <c r="HF34" s="81"/>
      <c r="HG34" s="81"/>
      <c r="HH34" s="81"/>
      <c r="HI34" s="81"/>
      <c r="HJ34" s="81"/>
      <c r="HK34" s="81"/>
      <c r="HL34" s="81"/>
      <c r="HM34" s="81"/>
      <c r="HN34" s="81"/>
      <c r="HO34" s="81"/>
      <c r="HP34" s="81"/>
      <c r="HQ34" s="81"/>
      <c r="HR34" s="81"/>
      <c r="HS34" s="81"/>
      <c r="HT34" s="81"/>
      <c r="HU34" s="81"/>
      <c r="HV34" s="81"/>
      <c r="HW34" s="81"/>
      <c r="HX34" s="81"/>
      <c r="HY34" s="81"/>
      <c r="HZ34" s="81"/>
      <c r="IA34" s="81"/>
      <c r="IB34" s="81"/>
      <c r="IC34" s="81"/>
      <c r="ID34" s="81"/>
      <c r="IE34" s="81"/>
      <c r="IF34" s="81"/>
      <c r="IG34" s="81"/>
      <c r="IH34" s="81"/>
      <c r="II34" s="81"/>
      <c r="IJ34" s="81"/>
      <c r="IK34" s="81"/>
      <c r="IL34" s="81"/>
      <c r="IM34" s="81"/>
      <c r="IN34" s="81"/>
      <c r="IO34" s="81"/>
      <c r="IP34" s="81"/>
      <c r="IQ34" s="81"/>
      <c r="IR34" s="81"/>
      <c r="IS34" s="81"/>
      <c r="IT34" s="81"/>
      <c r="IU34" s="81"/>
    </row>
    <row r="35" spans="1:255" s="82" customFormat="1" ht="12" customHeight="1" x14ac:dyDescent="0.25">
      <c r="A35" s="76"/>
      <c r="B35" s="104" t="s">
        <v>23</v>
      </c>
      <c r="C35" s="105" t="s">
        <v>22</v>
      </c>
      <c r="D35" s="105">
        <v>0.25</v>
      </c>
      <c r="E35" s="105" t="s">
        <v>70</v>
      </c>
      <c r="F35" s="106">
        <v>424116</v>
      </c>
      <c r="G35" s="107">
        <f t="shared" ref="G35:G39" si="1">F35*D35</f>
        <v>106029</v>
      </c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  <c r="DR35" s="81"/>
      <c r="DS35" s="81"/>
      <c r="DT35" s="81"/>
      <c r="DU35" s="81"/>
      <c r="DV35" s="81"/>
      <c r="DW35" s="81"/>
      <c r="DX35" s="81"/>
      <c r="DY35" s="81"/>
      <c r="DZ35" s="81"/>
      <c r="EA35" s="81"/>
      <c r="EB35" s="81"/>
      <c r="EC35" s="81"/>
      <c r="ED35" s="81"/>
      <c r="EE35" s="81"/>
      <c r="EF35" s="81"/>
      <c r="EG35" s="81"/>
      <c r="EH35" s="81"/>
      <c r="EI35" s="81"/>
      <c r="EJ35" s="81"/>
      <c r="EK35" s="81"/>
      <c r="EL35" s="81"/>
      <c r="EM35" s="81"/>
      <c r="EN35" s="81"/>
      <c r="EO35" s="81"/>
      <c r="EP35" s="81"/>
      <c r="EQ35" s="81"/>
      <c r="ER35" s="81"/>
      <c r="ES35" s="81"/>
      <c r="ET35" s="81"/>
      <c r="EU35" s="81"/>
      <c r="EV35" s="81"/>
      <c r="EW35" s="81"/>
      <c r="EX35" s="81"/>
      <c r="EY35" s="81"/>
      <c r="EZ35" s="81"/>
      <c r="FA35" s="81"/>
      <c r="FB35" s="81"/>
      <c r="FC35" s="81"/>
      <c r="FD35" s="81"/>
      <c r="FE35" s="81"/>
      <c r="FF35" s="81"/>
      <c r="FG35" s="81"/>
      <c r="FH35" s="81"/>
      <c r="FI35" s="81"/>
      <c r="FJ35" s="81"/>
      <c r="FK35" s="81"/>
      <c r="FL35" s="81"/>
      <c r="FM35" s="81"/>
      <c r="FN35" s="81"/>
      <c r="FO35" s="81"/>
      <c r="FP35" s="81"/>
      <c r="FQ35" s="81"/>
      <c r="FR35" s="81"/>
      <c r="FS35" s="81"/>
      <c r="FT35" s="81"/>
      <c r="FU35" s="81"/>
      <c r="FV35" s="81"/>
      <c r="FW35" s="81"/>
      <c r="FX35" s="81"/>
      <c r="FY35" s="81"/>
      <c r="FZ35" s="81"/>
      <c r="GA35" s="81"/>
      <c r="GB35" s="81"/>
      <c r="GC35" s="81"/>
      <c r="GD35" s="81"/>
      <c r="GE35" s="81"/>
      <c r="GF35" s="81"/>
      <c r="GG35" s="81"/>
      <c r="GH35" s="81"/>
      <c r="GI35" s="81"/>
      <c r="GJ35" s="81"/>
      <c r="GK35" s="81"/>
      <c r="GL35" s="81"/>
      <c r="GM35" s="81"/>
      <c r="GN35" s="81"/>
      <c r="GO35" s="81"/>
      <c r="GP35" s="81"/>
      <c r="GQ35" s="81"/>
      <c r="GR35" s="81"/>
      <c r="GS35" s="81"/>
      <c r="GT35" s="81"/>
      <c r="GU35" s="81"/>
      <c r="GV35" s="81"/>
      <c r="GW35" s="81"/>
      <c r="GX35" s="81"/>
      <c r="GY35" s="81"/>
      <c r="GZ35" s="81"/>
      <c r="HA35" s="81"/>
      <c r="HB35" s="81"/>
      <c r="HC35" s="81"/>
      <c r="HD35" s="81"/>
      <c r="HE35" s="81"/>
      <c r="HF35" s="81"/>
      <c r="HG35" s="81"/>
      <c r="HH35" s="81"/>
      <c r="HI35" s="81"/>
      <c r="HJ35" s="81"/>
      <c r="HK35" s="81"/>
      <c r="HL35" s="81"/>
      <c r="HM35" s="81"/>
      <c r="HN35" s="81"/>
      <c r="HO35" s="81"/>
      <c r="HP35" s="81"/>
      <c r="HQ35" s="81"/>
      <c r="HR35" s="81"/>
      <c r="HS35" s="81"/>
      <c r="HT35" s="81"/>
      <c r="HU35" s="81"/>
      <c r="HV35" s="81"/>
      <c r="HW35" s="81"/>
      <c r="HX35" s="81"/>
      <c r="HY35" s="81"/>
      <c r="HZ35" s="81"/>
      <c r="IA35" s="81"/>
      <c r="IB35" s="81"/>
      <c r="IC35" s="81"/>
      <c r="ID35" s="81"/>
      <c r="IE35" s="81"/>
      <c r="IF35" s="81"/>
      <c r="IG35" s="81"/>
      <c r="IH35" s="81"/>
      <c r="II35" s="81"/>
      <c r="IJ35" s="81"/>
      <c r="IK35" s="81"/>
      <c r="IL35" s="81"/>
      <c r="IM35" s="81"/>
      <c r="IN35" s="81"/>
      <c r="IO35" s="81"/>
      <c r="IP35" s="81"/>
      <c r="IQ35" s="81"/>
      <c r="IR35" s="81"/>
      <c r="IS35" s="81"/>
      <c r="IT35" s="81"/>
      <c r="IU35" s="81"/>
    </row>
    <row r="36" spans="1:255" s="82" customFormat="1" ht="12" customHeight="1" x14ac:dyDescent="0.25">
      <c r="A36" s="76"/>
      <c r="B36" s="104" t="s">
        <v>89</v>
      </c>
      <c r="C36" s="105" t="s">
        <v>22</v>
      </c>
      <c r="D36" s="105">
        <v>0.26</v>
      </c>
      <c r="E36" s="105" t="s">
        <v>70</v>
      </c>
      <c r="F36" s="106">
        <v>395841</v>
      </c>
      <c r="G36" s="107">
        <f t="shared" si="1"/>
        <v>102918.66</v>
      </c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  <c r="DP36" s="81"/>
      <c r="DQ36" s="81"/>
      <c r="DR36" s="81"/>
      <c r="DS36" s="81"/>
      <c r="DT36" s="81"/>
      <c r="DU36" s="81"/>
      <c r="DV36" s="81"/>
      <c r="DW36" s="81"/>
      <c r="DX36" s="81"/>
      <c r="DY36" s="81"/>
      <c r="DZ36" s="81"/>
      <c r="EA36" s="81"/>
      <c r="EB36" s="81"/>
      <c r="EC36" s="81"/>
      <c r="ED36" s="81"/>
      <c r="EE36" s="81"/>
      <c r="EF36" s="81"/>
      <c r="EG36" s="81"/>
      <c r="EH36" s="81"/>
      <c r="EI36" s="81"/>
      <c r="EJ36" s="81"/>
      <c r="EK36" s="81"/>
      <c r="EL36" s="81"/>
      <c r="EM36" s="81"/>
      <c r="EN36" s="81"/>
      <c r="EO36" s="81"/>
      <c r="EP36" s="81"/>
      <c r="EQ36" s="81"/>
      <c r="ER36" s="81"/>
      <c r="ES36" s="81"/>
      <c r="ET36" s="81"/>
      <c r="EU36" s="81"/>
      <c r="EV36" s="81"/>
      <c r="EW36" s="81"/>
      <c r="EX36" s="81"/>
      <c r="EY36" s="81"/>
      <c r="EZ36" s="81"/>
      <c r="FA36" s="81"/>
      <c r="FB36" s="81"/>
      <c r="FC36" s="81"/>
      <c r="FD36" s="81"/>
      <c r="FE36" s="81"/>
      <c r="FF36" s="81"/>
      <c r="FG36" s="81"/>
      <c r="FH36" s="81"/>
      <c r="FI36" s="81"/>
      <c r="FJ36" s="81"/>
      <c r="FK36" s="81"/>
      <c r="FL36" s="81"/>
      <c r="FM36" s="81"/>
      <c r="FN36" s="81"/>
      <c r="FO36" s="81"/>
      <c r="FP36" s="81"/>
      <c r="FQ36" s="81"/>
      <c r="FR36" s="81"/>
      <c r="FS36" s="81"/>
      <c r="FT36" s="81"/>
      <c r="FU36" s="81"/>
      <c r="FV36" s="81"/>
      <c r="FW36" s="81"/>
      <c r="FX36" s="81"/>
      <c r="FY36" s="81"/>
      <c r="FZ36" s="81"/>
      <c r="GA36" s="81"/>
      <c r="GB36" s="81"/>
      <c r="GC36" s="81"/>
      <c r="GD36" s="81"/>
      <c r="GE36" s="81"/>
      <c r="GF36" s="81"/>
      <c r="GG36" s="81"/>
      <c r="GH36" s="81"/>
      <c r="GI36" s="81"/>
      <c r="GJ36" s="81"/>
      <c r="GK36" s="81"/>
      <c r="GL36" s="81"/>
      <c r="GM36" s="81"/>
      <c r="GN36" s="81"/>
      <c r="GO36" s="81"/>
      <c r="GP36" s="81"/>
      <c r="GQ36" s="81"/>
      <c r="GR36" s="81"/>
      <c r="GS36" s="81"/>
      <c r="GT36" s="81"/>
      <c r="GU36" s="81"/>
      <c r="GV36" s="81"/>
      <c r="GW36" s="81"/>
      <c r="GX36" s="81"/>
      <c r="GY36" s="81"/>
      <c r="GZ36" s="81"/>
      <c r="HA36" s="81"/>
      <c r="HB36" s="81"/>
      <c r="HC36" s="81"/>
      <c r="HD36" s="81"/>
      <c r="HE36" s="81"/>
      <c r="HF36" s="81"/>
      <c r="HG36" s="81"/>
      <c r="HH36" s="81"/>
      <c r="HI36" s="81"/>
      <c r="HJ36" s="81"/>
      <c r="HK36" s="81"/>
      <c r="HL36" s="81"/>
      <c r="HM36" s="81"/>
      <c r="HN36" s="81"/>
      <c r="HO36" s="81"/>
      <c r="HP36" s="81"/>
      <c r="HQ36" s="81"/>
      <c r="HR36" s="81"/>
      <c r="HS36" s="81"/>
      <c r="HT36" s="81"/>
      <c r="HU36" s="81"/>
      <c r="HV36" s="81"/>
      <c r="HW36" s="81"/>
      <c r="HX36" s="81"/>
      <c r="HY36" s="81"/>
      <c r="HZ36" s="81"/>
      <c r="IA36" s="81"/>
      <c r="IB36" s="81"/>
      <c r="IC36" s="81"/>
      <c r="ID36" s="81"/>
      <c r="IE36" s="81"/>
      <c r="IF36" s="81"/>
      <c r="IG36" s="81"/>
      <c r="IH36" s="81"/>
      <c r="II36" s="81"/>
      <c r="IJ36" s="81"/>
      <c r="IK36" s="81"/>
      <c r="IL36" s="81"/>
      <c r="IM36" s="81"/>
      <c r="IN36" s="81"/>
      <c r="IO36" s="81"/>
      <c r="IP36" s="81"/>
      <c r="IQ36" s="81"/>
      <c r="IR36" s="81"/>
      <c r="IS36" s="81"/>
      <c r="IT36" s="81"/>
      <c r="IU36" s="81"/>
    </row>
    <row r="37" spans="1:255" s="82" customFormat="1" ht="12" customHeight="1" x14ac:dyDescent="0.25">
      <c r="A37" s="76"/>
      <c r="B37" s="104" t="s">
        <v>90</v>
      </c>
      <c r="C37" s="105" t="s">
        <v>22</v>
      </c>
      <c r="D37" s="105">
        <v>0.17</v>
      </c>
      <c r="E37" s="105" t="s">
        <v>61</v>
      </c>
      <c r="F37" s="106">
        <v>494802</v>
      </c>
      <c r="G37" s="107">
        <f t="shared" si="1"/>
        <v>84116.340000000011</v>
      </c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1"/>
      <c r="DP37" s="81"/>
      <c r="DQ37" s="81"/>
      <c r="DR37" s="81"/>
      <c r="DS37" s="81"/>
      <c r="DT37" s="81"/>
      <c r="DU37" s="81"/>
      <c r="DV37" s="81"/>
      <c r="DW37" s="81"/>
      <c r="DX37" s="81"/>
      <c r="DY37" s="81"/>
      <c r="DZ37" s="81"/>
      <c r="EA37" s="81"/>
      <c r="EB37" s="81"/>
      <c r="EC37" s="81"/>
      <c r="ED37" s="81"/>
      <c r="EE37" s="81"/>
      <c r="EF37" s="81"/>
      <c r="EG37" s="81"/>
      <c r="EH37" s="81"/>
      <c r="EI37" s="81"/>
      <c r="EJ37" s="81"/>
      <c r="EK37" s="81"/>
      <c r="EL37" s="81"/>
      <c r="EM37" s="81"/>
      <c r="EN37" s="81"/>
      <c r="EO37" s="81"/>
      <c r="EP37" s="81"/>
      <c r="EQ37" s="81"/>
      <c r="ER37" s="81"/>
      <c r="ES37" s="81"/>
      <c r="ET37" s="81"/>
      <c r="EU37" s="81"/>
      <c r="EV37" s="81"/>
      <c r="EW37" s="81"/>
      <c r="EX37" s="81"/>
      <c r="EY37" s="81"/>
      <c r="EZ37" s="81"/>
      <c r="FA37" s="81"/>
      <c r="FB37" s="81"/>
      <c r="FC37" s="81"/>
      <c r="FD37" s="81"/>
      <c r="FE37" s="81"/>
      <c r="FF37" s="81"/>
      <c r="FG37" s="81"/>
      <c r="FH37" s="81"/>
      <c r="FI37" s="81"/>
      <c r="FJ37" s="81"/>
      <c r="FK37" s="81"/>
      <c r="FL37" s="81"/>
      <c r="FM37" s="81"/>
      <c r="FN37" s="81"/>
      <c r="FO37" s="81"/>
      <c r="FP37" s="81"/>
      <c r="FQ37" s="81"/>
      <c r="FR37" s="81"/>
      <c r="FS37" s="81"/>
      <c r="FT37" s="81"/>
      <c r="FU37" s="81"/>
      <c r="FV37" s="81"/>
      <c r="FW37" s="81"/>
      <c r="FX37" s="81"/>
      <c r="FY37" s="81"/>
      <c r="FZ37" s="81"/>
      <c r="GA37" s="81"/>
      <c r="GB37" s="81"/>
      <c r="GC37" s="81"/>
      <c r="GD37" s="81"/>
      <c r="GE37" s="81"/>
      <c r="GF37" s="81"/>
      <c r="GG37" s="81"/>
      <c r="GH37" s="81"/>
      <c r="GI37" s="81"/>
      <c r="GJ37" s="81"/>
      <c r="GK37" s="81"/>
      <c r="GL37" s="81"/>
      <c r="GM37" s="81"/>
      <c r="GN37" s="81"/>
      <c r="GO37" s="81"/>
      <c r="GP37" s="81"/>
      <c r="GQ37" s="81"/>
      <c r="GR37" s="81"/>
      <c r="GS37" s="81"/>
      <c r="GT37" s="81"/>
      <c r="GU37" s="81"/>
      <c r="GV37" s="81"/>
      <c r="GW37" s="81"/>
      <c r="GX37" s="81"/>
      <c r="GY37" s="81"/>
      <c r="GZ37" s="81"/>
      <c r="HA37" s="81"/>
      <c r="HB37" s="81"/>
      <c r="HC37" s="81"/>
      <c r="HD37" s="81"/>
      <c r="HE37" s="81"/>
      <c r="HF37" s="81"/>
      <c r="HG37" s="81"/>
      <c r="HH37" s="81"/>
      <c r="HI37" s="81"/>
      <c r="HJ37" s="81"/>
      <c r="HK37" s="81"/>
      <c r="HL37" s="81"/>
      <c r="HM37" s="81"/>
      <c r="HN37" s="81"/>
      <c r="HO37" s="81"/>
      <c r="HP37" s="81"/>
      <c r="HQ37" s="81"/>
      <c r="HR37" s="81"/>
      <c r="HS37" s="81"/>
      <c r="HT37" s="81"/>
      <c r="HU37" s="81"/>
      <c r="HV37" s="81"/>
      <c r="HW37" s="81"/>
      <c r="HX37" s="81"/>
      <c r="HY37" s="81"/>
      <c r="HZ37" s="81"/>
      <c r="IA37" s="81"/>
      <c r="IB37" s="81"/>
      <c r="IC37" s="81"/>
      <c r="ID37" s="81"/>
      <c r="IE37" s="81"/>
      <c r="IF37" s="81"/>
      <c r="IG37" s="81"/>
      <c r="IH37" s="81"/>
      <c r="II37" s="81"/>
      <c r="IJ37" s="81"/>
      <c r="IK37" s="81"/>
      <c r="IL37" s="81"/>
      <c r="IM37" s="81"/>
      <c r="IN37" s="81"/>
      <c r="IO37" s="81"/>
      <c r="IP37" s="81"/>
      <c r="IQ37" s="81"/>
      <c r="IR37" s="81"/>
      <c r="IS37" s="81"/>
      <c r="IT37" s="81"/>
      <c r="IU37" s="81"/>
    </row>
    <row r="38" spans="1:255" s="82" customFormat="1" ht="12" customHeight="1" x14ac:dyDescent="0.25">
      <c r="A38" s="76"/>
      <c r="B38" s="104" t="s">
        <v>91</v>
      </c>
      <c r="C38" s="105" t="s">
        <v>22</v>
      </c>
      <c r="D38" s="105">
        <v>0.2</v>
      </c>
      <c r="E38" s="105" t="s">
        <v>62</v>
      </c>
      <c r="F38" s="106">
        <v>494802</v>
      </c>
      <c r="G38" s="107">
        <f t="shared" si="1"/>
        <v>98960.400000000009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  <c r="EN38" s="81"/>
      <c r="EO38" s="81"/>
      <c r="EP38" s="81"/>
      <c r="EQ38" s="81"/>
      <c r="ER38" s="81"/>
      <c r="ES38" s="81"/>
      <c r="ET38" s="81"/>
      <c r="EU38" s="81"/>
      <c r="EV38" s="81"/>
      <c r="EW38" s="81"/>
      <c r="EX38" s="81"/>
      <c r="EY38" s="81"/>
      <c r="EZ38" s="81"/>
      <c r="FA38" s="81"/>
      <c r="FB38" s="81"/>
      <c r="FC38" s="81"/>
      <c r="FD38" s="81"/>
      <c r="FE38" s="81"/>
      <c r="FF38" s="81"/>
      <c r="FG38" s="81"/>
      <c r="FH38" s="81"/>
      <c r="FI38" s="81"/>
      <c r="FJ38" s="81"/>
      <c r="FK38" s="81"/>
      <c r="FL38" s="81"/>
      <c r="FM38" s="81"/>
      <c r="FN38" s="81"/>
      <c r="FO38" s="81"/>
      <c r="FP38" s="81"/>
      <c r="FQ38" s="81"/>
      <c r="FR38" s="81"/>
      <c r="FS38" s="81"/>
      <c r="FT38" s="81"/>
      <c r="FU38" s="81"/>
      <c r="FV38" s="81"/>
      <c r="FW38" s="81"/>
      <c r="FX38" s="81"/>
      <c r="FY38" s="81"/>
      <c r="FZ38" s="81"/>
      <c r="GA38" s="81"/>
      <c r="GB38" s="81"/>
      <c r="GC38" s="81"/>
      <c r="GD38" s="81"/>
      <c r="GE38" s="81"/>
      <c r="GF38" s="81"/>
      <c r="GG38" s="81"/>
      <c r="GH38" s="81"/>
      <c r="GI38" s="81"/>
      <c r="GJ38" s="81"/>
      <c r="GK38" s="81"/>
      <c r="GL38" s="81"/>
      <c r="GM38" s="81"/>
      <c r="GN38" s="81"/>
      <c r="GO38" s="81"/>
      <c r="GP38" s="81"/>
      <c r="GQ38" s="81"/>
      <c r="GR38" s="81"/>
      <c r="GS38" s="81"/>
      <c r="GT38" s="81"/>
      <c r="GU38" s="81"/>
      <c r="GV38" s="81"/>
      <c r="GW38" s="81"/>
      <c r="GX38" s="81"/>
      <c r="GY38" s="81"/>
      <c r="GZ38" s="81"/>
      <c r="HA38" s="81"/>
      <c r="HB38" s="81"/>
      <c r="HC38" s="81"/>
      <c r="HD38" s="81"/>
      <c r="HE38" s="81"/>
      <c r="HF38" s="81"/>
      <c r="HG38" s="81"/>
      <c r="HH38" s="81"/>
      <c r="HI38" s="81"/>
      <c r="HJ38" s="81"/>
      <c r="HK38" s="81"/>
      <c r="HL38" s="81"/>
      <c r="HM38" s="81"/>
      <c r="HN38" s="81"/>
      <c r="HO38" s="81"/>
      <c r="HP38" s="81"/>
      <c r="HQ38" s="81"/>
      <c r="HR38" s="81"/>
      <c r="HS38" s="81"/>
      <c r="HT38" s="81"/>
      <c r="HU38" s="81"/>
      <c r="HV38" s="81"/>
      <c r="HW38" s="81"/>
      <c r="HX38" s="81"/>
      <c r="HY38" s="81"/>
      <c r="HZ38" s="81"/>
      <c r="IA38" s="81"/>
      <c r="IB38" s="81"/>
      <c r="IC38" s="81"/>
      <c r="ID38" s="81"/>
      <c r="IE38" s="81"/>
      <c r="IF38" s="81"/>
      <c r="IG38" s="81"/>
      <c r="IH38" s="81"/>
      <c r="II38" s="81"/>
      <c r="IJ38" s="81"/>
      <c r="IK38" s="81"/>
      <c r="IL38" s="81"/>
      <c r="IM38" s="81"/>
      <c r="IN38" s="81"/>
      <c r="IO38" s="81"/>
      <c r="IP38" s="81"/>
      <c r="IQ38" s="81"/>
      <c r="IR38" s="81"/>
      <c r="IS38" s="81"/>
      <c r="IT38" s="81"/>
      <c r="IU38" s="81"/>
    </row>
    <row r="39" spans="1:255" s="82" customFormat="1" ht="12" customHeight="1" x14ac:dyDescent="0.25">
      <c r="A39" s="76"/>
      <c r="B39" s="104" t="s">
        <v>92</v>
      </c>
      <c r="C39" s="105" t="s">
        <v>22</v>
      </c>
      <c r="D39" s="105">
        <v>0.5</v>
      </c>
      <c r="E39" s="105" t="s">
        <v>63</v>
      </c>
      <c r="F39" s="106">
        <v>95040</v>
      </c>
      <c r="G39" s="107">
        <f t="shared" si="1"/>
        <v>47520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1"/>
      <c r="EK39" s="81"/>
      <c r="EL39" s="81"/>
      <c r="EM39" s="81"/>
      <c r="EN39" s="81"/>
      <c r="EO39" s="81"/>
      <c r="EP39" s="81"/>
      <c r="EQ39" s="81"/>
      <c r="ER39" s="81"/>
      <c r="ES39" s="81"/>
      <c r="ET39" s="81"/>
      <c r="EU39" s="81"/>
      <c r="EV39" s="81"/>
      <c r="EW39" s="81"/>
      <c r="EX39" s="81"/>
      <c r="EY39" s="81"/>
      <c r="EZ39" s="81"/>
      <c r="FA39" s="81"/>
      <c r="FB39" s="81"/>
      <c r="FC39" s="81"/>
      <c r="FD39" s="81"/>
      <c r="FE39" s="81"/>
      <c r="FF39" s="81"/>
      <c r="FG39" s="81"/>
      <c r="FH39" s="81"/>
      <c r="FI39" s="81"/>
      <c r="FJ39" s="81"/>
      <c r="FK39" s="81"/>
      <c r="FL39" s="81"/>
      <c r="FM39" s="81"/>
      <c r="FN39" s="81"/>
      <c r="FO39" s="81"/>
      <c r="FP39" s="81"/>
      <c r="FQ39" s="81"/>
      <c r="FR39" s="81"/>
      <c r="FS39" s="81"/>
      <c r="FT39" s="81"/>
      <c r="FU39" s="81"/>
      <c r="FV39" s="81"/>
      <c r="FW39" s="81"/>
      <c r="FX39" s="81"/>
      <c r="FY39" s="81"/>
      <c r="FZ39" s="81"/>
      <c r="GA39" s="81"/>
      <c r="GB39" s="81"/>
      <c r="GC39" s="81"/>
      <c r="GD39" s="81"/>
      <c r="GE39" s="81"/>
      <c r="GF39" s="81"/>
      <c r="GG39" s="81"/>
      <c r="GH39" s="81"/>
      <c r="GI39" s="81"/>
      <c r="GJ39" s="81"/>
      <c r="GK39" s="81"/>
      <c r="GL39" s="81"/>
      <c r="GM39" s="81"/>
      <c r="GN39" s="81"/>
      <c r="GO39" s="81"/>
      <c r="GP39" s="81"/>
      <c r="GQ39" s="81"/>
      <c r="GR39" s="81"/>
      <c r="GS39" s="81"/>
      <c r="GT39" s="81"/>
      <c r="GU39" s="81"/>
      <c r="GV39" s="81"/>
      <c r="GW39" s="81"/>
      <c r="GX39" s="81"/>
      <c r="GY39" s="81"/>
      <c r="GZ39" s="81"/>
      <c r="HA39" s="81"/>
      <c r="HB39" s="81"/>
      <c r="HC39" s="81"/>
      <c r="HD39" s="81"/>
      <c r="HE39" s="81"/>
      <c r="HF39" s="81"/>
      <c r="HG39" s="81"/>
      <c r="HH39" s="81"/>
      <c r="HI39" s="81"/>
      <c r="HJ39" s="81"/>
      <c r="HK39" s="81"/>
      <c r="HL39" s="81"/>
      <c r="HM39" s="81"/>
      <c r="HN39" s="81"/>
      <c r="HO39" s="81"/>
      <c r="HP39" s="81"/>
      <c r="HQ39" s="81"/>
      <c r="HR39" s="81"/>
      <c r="HS39" s="81"/>
      <c r="HT39" s="81"/>
      <c r="HU39" s="81"/>
      <c r="HV39" s="81"/>
      <c r="HW39" s="81"/>
      <c r="HX39" s="81"/>
      <c r="HY39" s="81"/>
      <c r="HZ39" s="81"/>
      <c r="IA39" s="81"/>
      <c r="IB39" s="81"/>
      <c r="IC39" s="81"/>
      <c r="ID39" s="81"/>
      <c r="IE39" s="81"/>
      <c r="IF39" s="81"/>
      <c r="IG39" s="81"/>
      <c r="IH39" s="81"/>
      <c r="II39" s="81"/>
      <c r="IJ39" s="81"/>
      <c r="IK39" s="81"/>
      <c r="IL39" s="81"/>
      <c r="IM39" s="81"/>
      <c r="IN39" s="81"/>
      <c r="IO39" s="81"/>
      <c r="IP39" s="81"/>
      <c r="IQ39" s="81"/>
      <c r="IR39" s="81"/>
      <c r="IS39" s="81"/>
      <c r="IT39" s="81"/>
      <c r="IU39" s="81"/>
    </row>
    <row r="40" spans="1:255" ht="11.25" customHeight="1" x14ac:dyDescent="0.25">
      <c r="B40" s="15" t="s">
        <v>24</v>
      </c>
      <c r="C40" s="16"/>
      <c r="D40" s="16"/>
      <c r="E40" s="16"/>
      <c r="F40" s="17"/>
      <c r="G40" s="18">
        <f>SUM(G34:G39)</f>
        <v>463973.46</v>
      </c>
    </row>
    <row r="41" spans="1:255" ht="15.75" customHeight="1" x14ac:dyDescent="0.25">
      <c r="A41" s="5"/>
      <c r="B41" s="12"/>
      <c r="C41" s="13"/>
      <c r="D41" s="13"/>
      <c r="E41" s="13"/>
      <c r="F41" s="14"/>
      <c r="G41" s="14"/>
      <c r="K41" s="72"/>
    </row>
    <row r="42" spans="1:255" ht="12" customHeight="1" x14ac:dyDescent="0.25">
      <c r="A42" s="5"/>
      <c r="B42" s="97" t="s">
        <v>25</v>
      </c>
      <c r="C42" s="98"/>
      <c r="D42" s="99"/>
      <c r="E42" s="99"/>
      <c r="F42" s="100"/>
      <c r="G42" s="101"/>
    </row>
    <row r="43" spans="1:255" ht="24" customHeight="1" x14ac:dyDescent="0.25">
      <c r="A43" s="5"/>
      <c r="B43" s="102" t="s">
        <v>26</v>
      </c>
      <c r="C43" s="103" t="s">
        <v>27</v>
      </c>
      <c r="D43" s="103" t="s">
        <v>28</v>
      </c>
      <c r="E43" s="102" t="s">
        <v>14</v>
      </c>
      <c r="F43" s="103" t="s">
        <v>15</v>
      </c>
      <c r="G43" s="102" t="s">
        <v>16</v>
      </c>
    </row>
    <row r="44" spans="1:255" s="82" customFormat="1" ht="12" customHeight="1" x14ac:dyDescent="0.25">
      <c r="A44" s="76"/>
      <c r="B44" s="110" t="s">
        <v>69</v>
      </c>
      <c r="C44" s="105"/>
      <c r="D44" s="105"/>
      <c r="E44" s="105"/>
      <c r="F44" s="106"/>
      <c r="G44" s="107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  <c r="DB44" s="81"/>
      <c r="DC44" s="81"/>
      <c r="DD44" s="81"/>
      <c r="DE44" s="81"/>
      <c r="DF44" s="81"/>
      <c r="DG44" s="81"/>
      <c r="DH44" s="81"/>
      <c r="DI44" s="81"/>
      <c r="DJ44" s="81"/>
      <c r="DK44" s="81"/>
      <c r="DL44" s="81"/>
      <c r="DM44" s="81"/>
      <c r="DN44" s="81"/>
      <c r="DO44" s="81"/>
      <c r="DP44" s="81"/>
      <c r="DQ44" s="81"/>
      <c r="DR44" s="81"/>
      <c r="DS44" s="81"/>
      <c r="DT44" s="81"/>
      <c r="DU44" s="81"/>
      <c r="DV44" s="81"/>
      <c r="DW44" s="81"/>
      <c r="DX44" s="81"/>
      <c r="DY44" s="81"/>
      <c r="DZ44" s="81"/>
      <c r="EA44" s="81"/>
      <c r="EB44" s="81"/>
      <c r="EC44" s="81"/>
      <c r="ED44" s="81"/>
      <c r="EE44" s="81"/>
      <c r="EF44" s="81"/>
      <c r="EG44" s="81"/>
      <c r="EH44" s="81"/>
      <c r="EI44" s="81"/>
      <c r="EJ44" s="81"/>
      <c r="EK44" s="81"/>
      <c r="EL44" s="81"/>
      <c r="EM44" s="81"/>
      <c r="EN44" s="81"/>
      <c r="EO44" s="81"/>
      <c r="EP44" s="81"/>
      <c r="EQ44" s="81"/>
      <c r="ER44" s="81"/>
      <c r="ES44" s="81"/>
      <c r="ET44" s="81"/>
      <c r="EU44" s="81"/>
      <c r="EV44" s="81"/>
      <c r="EW44" s="81"/>
      <c r="EX44" s="81"/>
      <c r="EY44" s="81"/>
      <c r="EZ44" s="81"/>
      <c r="FA44" s="81"/>
      <c r="FB44" s="81"/>
      <c r="FC44" s="81"/>
      <c r="FD44" s="81"/>
      <c r="FE44" s="81"/>
      <c r="FF44" s="81"/>
      <c r="FG44" s="81"/>
      <c r="FH44" s="81"/>
      <c r="FI44" s="81"/>
      <c r="FJ44" s="81"/>
      <c r="FK44" s="81"/>
      <c r="FL44" s="81"/>
      <c r="FM44" s="81"/>
      <c r="FN44" s="81"/>
      <c r="FO44" s="81"/>
      <c r="FP44" s="81"/>
      <c r="FQ44" s="81"/>
      <c r="FR44" s="81"/>
      <c r="FS44" s="81"/>
      <c r="FT44" s="81"/>
      <c r="FU44" s="81"/>
      <c r="FV44" s="81"/>
      <c r="FW44" s="81"/>
      <c r="FX44" s="81"/>
      <c r="FY44" s="81"/>
      <c r="FZ44" s="81"/>
      <c r="GA44" s="81"/>
      <c r="GB44" s="81"/>
      <c r="GC44" s="81"/>
      <c r="GD44" s="81"/>
      <c r="GE44" s="81"/>
      <c r="GF44" s="81"/>
      <c r="GG44" s="81"/>
      <c r="GH44" s="81"/>
      <c r="GI44" s="81"/>
      <c r="GJ44" s="81"/>
      <c r="GK44" s="81"/>
      <c r="GL44" s="81"/>
      <c r="GM44" s="81"/>
      <c r="GN44" s="81"/>
      <c r="GO44" s="81"/>
      <c r="GP44" s="81"/>
      <c r="GQ44" s="81"/>
      <c r="GR44" s="81"/>
      <c r="GS44" s="81"/>
      <c r="GT44" s="81"/>
      <c r="GU44" s="81"/>
      <c r="GV44" s="81"/>
      <c r="GW44" s="81"/>
      <c r="GX44" s="81"/>
      <c r="GY44" s="81"/>
      <c r="GZ44" s="81"/>
      <c r="HA44" s="81"/>
      <c r="HB44" s="81"/>
      <c r="HC44" s="81"/>
      <c r="HD44" s="81"/>
      <c r="HE44" s="81"/>
      <c r="HF44" s="81"/>
      <c r="HG44" s="81"/>
      <c r="HH44" s="81"/>
      <c r="HI44" s="81"/>
      <c r="HJ44" s="81"/>
      <c r="HK44" s="81"/>
      <c r="HL44" s="81"/>
      <c r="HM44" s="81"/>
      <c r="HN44" s="81"/>
      <c r="HO44" s="81"/>
      <c r="HP44" s="81"/>
      <c r="HQ44" s="81"/>
      <c r="HR44" s="81"/>
      <c r="HS44" s="81"/>
      <c r="HT44" s="81"/>
      <c r="HU44" s="81"/>
      <c r="HV44" s="81"/>
      <c r="HW44" s="81"/>
      <c r="HX44" s="81"/>
      <c r="HY44" s="81"/>
      <c r="HZ44" s="81"/>
      <c r="IA44" s="81"/>
      <c r="IB44" s="81"/>
      <c r="IC44" s="81"/>
      <c r="ID44" s="81"/>
      <c r="IE44" s="81"/>
      <c r="IF44" s="81"/>
      <c r="IG44" s="81"/>
      <c r="IH44" s="81"/>
      <c r="II44" s="81"/>
      <c r="IJ44" s="81"/>
      <c r="IK44" s="81"/>
      <c r="IL44" s="81"/>
      <c r="IM44" s="81"/>
      <c r="IN44" s="81"/>
      <c r="IO44" s="81"/>
      <c r="IP44" s="81"/>
      <c r="IQ44" s="81"/>
      <c r="IR44" s="81"/>
      <c r="IS44" s="81"/>
      <c r="IT44" s="81"/>
      <c r="IU44" s="81"/>
    </row>
    <row r="45" spans="1:255" s="82" customFormat="1" ht="12" customHeight="1" x14ac:dyDescent="0.25">
      <c r="A45" s="76"/>
      <c r="B45" s="104" t="s">
        <v>93</v>
      </c>
      <c r="C45" s="105" t="s">
        <v>94</v>
      </c>
      <c r="D45" s="105">
        <v>140</v>
      </c>
      <c r="E45" s="105" t="s">
        <v>70</v>
      </c>
      <c r="F45" s="106">
        <v>9000</v>
      </c>
      <c r="G45" s="107">
        <f>+F45*D45</f>
        <v>1260000</v>
      </c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  <c r="DB45" s="81"/>
      <c r="DC45" s="81"/>
      <c r="DD45" s="81"/>
      <c r="DE45" s="81"/>
      <c r="DF45" s="81"/>
      <c r="DG45" s="81"/>
      <c r="DH45" s="81"/>
      <c r="DI45" s="81"/>
      <c r="DJ45" s="81"/>
      <c r="DK45" s="81"/>
      <c r="DL45" s="81"/>
      <c r="DM45" s="81"/>
      <c r="DN45" s="81"/>
      <c r="DO45" s="81"/>
      <c r="DP45" s="81"/>
      <c r="DQ45" s="81"/>
      <c r="DR45" s="81"/>
      <c r="DS45" s="81"/>
      <c r="DT45" s="81"/>
      <c r="DU45" s="81"/>
      <c r="DV45" s="81"/>
      <c r="DW45" s="81"/>
      <c r="DX45" s="81"/>
      <c r="DY45" s="81"/>
      <c r="DZ45" s="81"/>
      <c r="EA45" s="81"/>
      <c r="EB45" s="81"/>
      <c r="EC45" s="81"/>
      <c r="ED45" s="81"/>
      <c r="EE45" s="81"/>
      <c r="EF45" s="81"/>
      <c r="EG45" s="81"/>
      <c r="EH45" s="81"/>
      <c r="EI45" s="81"/>
      <c r="EJ45" s="81"/>
      <c r="EK45" s="81"/>
      <c r="EL45" s="81"/>
      <c r="EM45" s="81"/>
      <c r="EN45" s="81"/>
      <c r="EO45" s="81"/>
      <c r="EP45" s="81"/>
      <c r="EQ45" s="81"/>
      <c r="ER45" s="81"/>
      <c r="ES45" s="81"/>
      <c r="ET45" s="81"/>
      <c r="EU45" s="81"/>
      <c r="EV45" s="81"/>
      <c r="EW45" s="81"/>
      <c r="EX45" s="81"/>
      <c r="EY45" s="81"/>
      <c r="EZ45" s="81"/>
      <c r="FA45" s="81"/>
      <c r="FB45" s="81"/>
      <c r="FC45" s="81"/>
      <c r="FD45" s="81"/>
      <c r="FE45" s="81"/>
      <c r="FF45" s="81"/>
      <c r="FG45" s="81"/>
      <c r="FH45" s="81"/>
      <c r="FI45" s="81"/>
      <c r="FJ45" s="81"/>
      <c r="FK45" s="81"/>
      <c r="FL45" s="81"/>
      <c r="FM45" s="81"/>
      <c r="FN45" s="81"/>
      <c r="FO45" s="81"/>
      <c r="FP45" s="81"/>
      <c r="FQ45" s="81"/>
      <c r="FR45" s="81"/>
      <c r="FS45" s="81"/>
      <c r="FT45" s="81"/>
      <c r="FU45" s="81"/>
      <c r="FV45" s="81"/>
      <c r="FW45" s="81"/>
      <c r="FX45" s="81"/>
      <c r="FY45" s="81"/>
      <c r="FZ45" s="81"/>
      <c r="GA45" s="81"/>
      <c r="GB45" s="81"/>
      <c r="GC45" s="81"/>
      <c r="GD45" s="81"/>
      <c r="GE45" s="81"/>
      <c r="GF45" s="81"/>
      <c r="GG45" s="81"/>
      <c r="GH45" s="81"/>
      <c r="GI45" s="81"/>
      <c r="GJ45" s="81"/>
      <c r="GK45" s="81"/>
      <c r="GL45" s="81"/>
      <c r="GM45" s="81"/>
      <c r="GN45" s="81"/>
      <c r="GO45" s="81"/>
      <c r="GP45" s="81"/>
      <c r="GQ45" s="81"/>
      <c r="GR45" s="81"/>
      <c r="GS45" s="81"/>
      <c r="GT45" s="81"/>
      <c r="GU45" s="81"/>
      <c r="GV45" s="81"/>
      <c r="GW45" s="81"/>
      <c r="GX45" s="81"/>
      <c r="GY45" s="81"/>
      <c r="GZ45" s="81"/>
      <c r="HA45" s="81"/>
      <c r="HB45" s="81"/>
      <c r="HC45" s="81"/>
      <c r="HD45" s="81"/>
      <c r="HE45" s="81"/>
      <c r="HF45" s="81"/>
      <c r="HG45" s="81"/>
      <c r="HH45" s="81"/>
      <c r="HI45" s="81"/>
      <c r="HJ45" s="81"/>
      <c r="HK45" s="81"/>
      <c r="HL45" s="81"/>
      <c r="HM45" s="81"/>
      <c r="HN45" s="81"/>
      <c r="HO45" s="81"/>
      <c r="HP45" s="81"/>
      <c r="HQ45" s="81"/>
      <c r="HR45" s="81"/>
      <c r="HS45" s="81"/>
      <c r="HT45" s="81"/>
      <c r="HU45" s="81"/>
      <c r="HV45" s="81"/>
      <c r="HW45" s="81"/>
      <c r="HX45" s="81"/>
      <c r="HY45" s="81"/>
      <c r="HZ45" s="81"/>
      <c r="IA45" s="81"/>
      <c r="IB45" s="81"/>
      <c r="IC45" s="81"/>
      <c r="ID45" s="81"/>
      <c r="IE45" s="81"/>
      <c r="IF45" s="81"/>
      <c r="IG45" s="81"/>
      <c r="IH45" s="81"/>
      <c r="II45" s="81"/>
      <c r="IJ45" s="81"/>
      <c r="IK45" s="81"/>
      <c r="IL45" s="81"/>
      <c r="IM45" s="81"/>
      <c r="IN45" s="81"/>
      <c r="IO45" s="81"/>
      <c r="IP45" s="81"/>
      <c r="IQ45" s="81"/>
      <c r="IR45" s="81"/>
      <c r="IS45" s="81"/>
      <c r="IT45" s="81"/>
      <c r="IU45" s="81"/>
    </row>
    <row r="46" spans="1:255" s="82" customFormat="1" ht="12" customHeight="1" x14ac:dyDescent="0.25">
      <c r="A46" s="76"/>
      <c r="B46" s="110" t="s">
        <v>29</v>
      </c>
      <c r="C46" s="105"/>
      <c r="D46" s="105"/>
      <c r="E46" s="105"/>
      <c r="F46" s="106"/>
      <c r="G46" s="107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1"/>
      <c r="DP46" s="81"/>
      <c r="DQ46" s="81"/>
      <c r="DR46" s="81"/>
      <c r="DS46" s="81"/>
      <c r="DT46" s="81"/>
      <c r="DU46" s="81"/>
      <c r="DV46" s="81"/>
      <c r="DW46" s="81"/>
      <c r="DX46" s="81"/>
      <c r="DY46" s="81"/>
      <c r="DZ46" s="81"/>
      <c r="EA46" s="81"/>
      <c r="EB46" s="81"/>
      <c r="EC46" s="81"/>
      <c r="ED46" s="81"/>
      <c r="EE46" s="81"/>
      <c r="EF46" s="81"/>
      <c r="EG46" s="81"/>
      <c r="EH46" s="81"/>
      <c r="EI46" s="81"/>
      <c r="EJ46" s="81"/>
      <c r="EK46" s="81"/>
      <c r="EL46" s="81"/>
      <c r="EM46" s="81"/>
      <c r="EN46" s="81"/>
      <c r="EO46" s="81"/>
      <c r="EP46" s="81"/>
      <c r="EQ46" s="81"/>
      <c r="ER46" s="81"/>
      <c r="ES46" s="81"/>
      <c r="ET46" s="81"/>
      <c r="EU46" s="81"/>
      <c r="EV46" s="81"/>
      <c r="EW46" s="81"/>
      <c r="EX46" s="81"/>
      <c r="EY46" s="81"/>
      <c r="EZ46" s="81"/>
      <c r="FA46" s="81"/>
      <c r="FB46" s="81"/>
      <c r="FC46" s="81"/>
      <c r="FD46" s="81"/>
      <c r="FE46" s="81"/>
      <c r="FF46" s="81"/>
      <c r="FG46" s="81"/>
      <c r="FH46" s="81"/>
      <c r="FI46" s="81"/>
      <c r="FJ46" s="81"/>
      <c r="FK46" s="81"/>
      <c r="FL46" s="81"/>
      <c r="FM46" s="81"/>
      <c r="FN46" s="81"/>
      <c r="FO46" s="81"/>
      <c r="FP46" s="81"/>
      <c r="FQ46" s="81"/>
      <c r="FR46" s="81"/>
      <c r="FS46" s="81"/>
      <c r="FT46" s="81"/>
      <c r="FU46" s="81"/>
      <c r="FV46" s="81"/>
      <c r="FW46" s="81"/>
      <c r="FX46" s="81"/>
      <c r="FY46" s="81"/>
      <c r="FZ46" s="81"/>
      <c r="GA46" s="81"/>
      <c r="GB46" s="81"/>
      <c r="GC46" s="81"/>
      <c r="GD46" s="81"/>
      <c r="GE46" s="81"/>
      <c r="GF46" s="81"/>
      <c r="GG46" s="81"/>
      <c r="GH46" s="81"/>
      <c r="GI46" s="81"/>
      <c r="GJ46" s="81"/>
      <c r="GK46" s="81"/>
      <c r="GL46" s="81"/>
      <c r="GM46" s="81"/>
      <c r="GN46" s="81"/>
      <c r="GO46" s="81"/>
      <c r="GP46" s="81"/>
      <c r="GQ46" s="81"/>
      <c r="GR46" s="81"/>
      <c r="GS46" s="81"/>
      <c r="GT46" s="81"/>
      <c r="GU46" s="81"/>
      <c r="GV46" s="81"/>
      <c r="GW46" s="81"/>
      <c r="GX46" s="81"/>
      <c r="GY46" s="81"/>
      <c r="GZ46" s="81"/>
      <c r="HA46" s="81"/>
      <c r="HB46" s="81"/>
      <c r="HC46" s="81"/>
      <c r="HD46" s="81"/>
      <c r="HE46" s="81"/>
      <c r="HF46" s="81"/>
      <c r="HG46" s="81"/>
      <c r="HH46" s="81"/>
      <c r="HI46" s="81"/>
      <c r="HJ46" s="81"/>
      <c r="HK46" s="81"/>
      <c r="HL46" s="81"/>
      <c r="HM46" s="81"/>
      <c r="HN46" s="81"/>
      <c r="HO46" s="81"/>
      <c r="HP46" s="81"/>
      <c r="HQ46" s="81"/>
      <c r="HR46" s="81"/>
      <c r="HS46" s="81"/>
      <c r="HT46" s="81"/>
      <c r="HU46" s="81"/>
      <c r="HV46" s="81"/>
      <c r="HW46" s="81"/>
      <c r="HX46" s="81"/>
      <c r="HY46" s="81"/>
      <c r="HZ46" s="81"/>
      <c r="IA46" s="81"/>
      <c r="IB46" s="81"/>
      <c r="IC46" s="81"/>
      <c r="ID46" s="81"/>
      <c r="IE46" s="81"/>
      <c r="IF46" s="81"/>
      <c r="IG46" s="81"/>
      <c r="IH46" s="81"/>
      <c r="II46" s="81"/>
      <c r="IJ46" s="81"/>
      <c r="IK46" s="81"/>
      <c r="IL46" s="81"/>
      <c r="IM46" s="81"/>
      <c r="IN46" s="81"/>
      <c r="IO46" s="81"/>
      <c r="IP46" s="81"/>
      <c r="IQ46" s="81"/>
      <c r="IR46" s="81"/>
      <c r="IS46" s="81"/>
      <c r="IT46" s="81"/>
      <c r="IU46" s="81"/>
    </row>
    <row r="47" spans="1:255" s="82" customFormat="1" ht="12" customHeight="1" x14ac:dyDescent="0.25">
      <c r="A47" s="76"/>
      <c r="B47" s="104" t="s">
        <v>95</v>
      </c>
      <c r="C47" s="105" t="s">
        <v>96</v>
      </c>
      <c r="D47" s="105">
        <v>300</v>
      </c>
      <c r="E47" s="105" t="s">
        <v>97</v>
      </c>
      <c r="F47" s="106">
        <v>1208</v>
      </c>
      <c r="G47" s="107">
        <f t="shared" ref="G47:G59" si="2">+F47*D47</f>
        <v>362400</v>
      </c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1"/>
      <c r="CX47" s="81"/>
      <c r="CY47" s="81"/>
      <c r="CZ47" s="81"/>
      <c r="DA47" s="81"/>
      <c r="DB47" s="81"/>
      <c r="DC47" s="81"/>
      <c r="DD47" s="81"/>
      <c r="DE47" s="81"/>
      <c r="DF47" s="81"/>
      <c r="DG47" s="81"/>
      <c r="DH47" s="81"/>
      <c r="DI47" s="81"/>
      <c r="DJ47" s="81"/>
      <c r="DK47" s="81"/>
      <c r="DL47" s="81"/>
      <c r="DM47" s="81"/>
      <c r="DN47" s="81"/>
      <c r="DO47" s="81"/>
      <c r="DP47" s="81"/>
      <c r="DQ47" s="81"/>
      <c r="DR47" s="81"/>
      <c r="DS47" s="81"/>
      <c r="DT47" s="81"/>
      <c r="DU47" s="81"/>
      <c r="DV47" s="81"/>
      <c r="DW47" s="81"/>
      <c r="DX47" s="81"/>
      <c r="DY47" s="81"/>
      <c r="DZ47" s="81"/>
      <c r="EA47" s="81"/>
      <c r="EB47" s="81"/>
      <c r="EC47" s="81"/>
      <c r="ED47" s="81"/>
      <c r="EE47" s="81"/>
      <c r="EF47" s="81"/>
      <c r="EG47" s="81"/>
      <c r="EH47" s="81"/>
      <c r="EI47" s="81"/>
      <c r="EJ47" s="81"/>
      <c r="EK47" s="81"/>
      <c r="EL47" s="81"/>
      <c r="EM47" s="81"/>
      <c r="EN47" s="81"/>
      <c r="EO47" s="81"/>
      <c r="EP47" s="81"/>
      <c r="EQ47" s="81"/>
      <c r="ER47" s="81"/>
      <c r="ES47" s="81"/>
      <c r="ET47" s="81"/>
      <c r="EU47" s="81"/>
      <c r="EV47" s="81"/>
      <c r="EW47" s="81"/>
      <c r="EX47" s="81"/>
      <c r="EY47" s="81"/>
      <c r="EZ47" s="81"/>
      <c r="FA47" s="81"/>
      <c r="FB47" s="81"/>
      <c r="FC47" s="81"/>
      <c r="FD47" s="81"/>
      <c r="FE47" s="81"/>
      <c r="FF47" s="81"/>
      <c r="FG47" s="81"/>
      <c r="FH47" s="81"/>
      <c r="FI47" s="81"/>
      <c r="FJ47" s="81"/>
      <c r="FK47" s="81"/>
      <c r="FL47" s="81"/>
      <c r="FM47" s="81"/>
      <c r="FN47" s="81"/>
      <c r="FO47" s="81"/>
      <c r="FP47" s="81"/>
      <c r="FQ47" s="81"/>
      <c r="FR47" s="81"/>
      <c r="FS47" s="81"/>
      <c r="FT47" s="81"/>
      <c r="FU47" s="81"/>
      <c r="FV47" s="81"/>
      <c r="FW47" s="81"/>
      <c r="FX47" s="81"/>
      <c r="FY47" s="81"/>
      <c r="FZ47" s="81"/>
      <c r="GA47" s="81"/>
      <c r="GB47" s="81"/>
      <c r="GC47" s="81"/>
      <c r="GD47" s="81"/>
      <c r="GE47" s="81"/>
      <c r="GF47" s="81"/>
      <c r="GG47" s="81"/>
      <c r="GH47" s="81"/>
      <c r="GI47" s="81"/>
      <c r="GJ47" s="81"/>
      <c r="GK47" s="81"/>
      <c r="GL47" s="81"/>
      <c r="GM47" s="81"/>
      <c r="GN47" s="81"/>
      <c r="GO47" s="81"/>
      <c r="GP47" s="81"/>
      <c r="GQ47" s="81"/>
      <c r="GR47" s="81"/>
      <c r="GS47" s="81"/>
      <c r="GT47" s="81"/>
      <c r="GU47" s="81"/>
      <c r="GV47" s="81"/>
      <c r="GW47" s="81"/>
      <c r="GX47" s="81"/>
      <c r="GY47" s="81"/>
      <c r="GZ47" s="81"/>
      <c r="HA47" s="81"/>
      <c r="HB47" s="81"/>
      <c r="HC47" s="81"/>
      <c r="HD47" s="81"/>
      <c r="HE47" s="81"/>
      <c r="HF47" s="81"/>
      <c r="HG47" s="81"/>
      <c r="HH47" s="81"/>
      <c r="HI47" s="81"/>
      <c r="HJ47" s="81"/>
      <c r="HK47" s="81"/>
      <c r="HL47" s="81"/>
      <c r="HM47" s="81"/>
      <c r="HN47" s="81"/>
      <c r="HO47" s="81"/>
      <c r="HP47" s="81"/>
      <c r="HQ47" s="81"/>
      <c r="HR47" s="81"/>
      <c r="HS47" s="81"/>
      <c r="HT47" s="81"/>
      <c r="HU47" s="81"/>
      <c r="HV47" s="81"/>
      <c r="HW47" s="81"/>
      <c r="HX47" s="81"/>
      <c r="HY47" s="81"/>
      <c r="HZ47" s="81"/>
      <c r="IA47" s="81"/>
      <c r="IB47" s="81"/>
      <c r="IC47" s="81"/>
      <c r="ID47" s="81"/>
      <c r="IE47" s="81"/>
      <c r="IF47" s="81"/>
      <c r="IG47" s="81"/>
      <c r="IH47" s="81"/>
      <c r="II47" s="81"/>
      <c r="IJ47" s="81"/>
      <c r="IK47" s="81"/>
      <c r="IL47" s="81"/>
      <c r="IM47" s="81"/>
      <c r="IN47" s="81"/>
      <c r="IO47" s="81"/>
      <c r="IP47" s="81"/>
      <c r="IQ47" s="81"/>
      <c r="IR47" s="81"/>
      <c r="IS47" s="81"/>
      <c r="IT47" s="81"/>
      <c r="IU47" s="81"/>
    </row>
    <row r="48" spans="1:255" s="82" customFormat="1" ht="12" customHeight="1" x14ac:dyDescent="0.25">
      <c r="A48" s="76"/>
      <c r="B48" s="104" t="s">
        <v>98</v>
      </c>
      <c r="C48" s="105" t="s">
        <v>96</v>
      </c>
      <c r="D48" s="105">
        <v>300</v>
      </c>
      <c r="E48" s="105" t="s">
        <v>97</v>
      </c>
      <c r="F48" s="106">
        <v>970</v>
      </c>
      <c r="G48" s="107">
        <f t="shared" si="2"/>
        <v>291000</v>
      </c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1"/>
      <c r="DP48" s="81"/>
      <c r="DQ48" s="81"/>
      <c r="DR48" s="81"/>
      <c r="DS48" s="81"/>
      <c r="DT48" s="81"/>
      <c r="DU48" s="81"/>
      <c r="DV48" s="81"/>
      <c r="DW48" s="81"/>
      <c r="DX48" s="81"/>
      <c r="DY48" s="81"/>
      <c r="DZ48" s="81"/>
      <c r="EA48" s="81"/>
      <c r="EB48" s="81"/>
      <c r="EC48" s="81"/>
      <c r="ED48" s="81"/>
      <c r="EE48" s="81"/>
      <c r="EF48" s="81"/>
      <c r="EG48" s="81"/>
      <c r="EH48" s="81"/>
      <c r="EI48" s="81"/>
      <c r="EJ48" s="81"/>
      <c r="EK48" s="81"/>
      <c r="EL48" s="81"/>
      <c r="EM48" s="81"/>
      <c r="EN48" s="81"/>
      <c r="EO48" s="81"/>
      <c r="EP48" s="81"/>
      <c r="EQ48" s="81"/>
      <c r="ER48" s="81"/>
      <c r="ES48" s="81"/>
      <c r="ET48" s="81"/>
      <c r="EU48" s="81"/>
      <c r="EV48" s="81"/>
      <c r="EW48" s="81"/>
      <c r="EX48" s="81"/>
      <c r="EY48" s="81"/>
      <c r="EZ48" s="81"/>
      <c r="FA48" s="81"/>
      <c r="FB48" s="81"/>
      <c r="FC48" s="81"/>
      <c r="FD48" s="81"/>
      <c r="FE48" s="81"/>
      <c r="FF48" s="81"/>
      <c r="FG48" s="81"/>
      <c r="FH48" s="81"/>
      <c r="FI48" s="81"/>
      <c r="FJ48" s="81"/>
      <c r="FK48" s="81"/>
      <c r="FL48" s="81"/>
      <c r="FM48" s="81"/>
      <c r="FN48" s="81"/>
      <c r="FO48" s="81"/>
      <c r="FP48" s="81"/>
      <c r="FQ48" s="81"/>
      <c r="FR48" s="81"/>
      <c r="FS48" s="81"/>
      <c r="FT48" s="81"/>
      <c r="FU48" s="81"/>
      <c r="FV48" s="81"/>
      <c r="FW48" s="81"/>
      <c r="FX48" s="81"/>
      <c r="FY48" s="81"/>
      <c r="FZ48" s="81"/>
      <c r="GA48" s="81"/>
      <c r="GB48" s="81"/>
      <c r="GC48" s="81"/>
      <c r="GD48" s="81"/>
      <c r="GE48" s="81"/>
      <c r="GF48" s="81"/>
      <c r="GG48" s="81"/>
      <c r="GH48" s="81"/>
      <c r="GI48" s="81"/>
      <c r="GJ48" s="81"/>
      <c r="GK48" s="81"/>
      <c r="GL48" s="81"/>
      <c r="GM48" s="81"/>
      <c r="GN48" s="81"/>
      <c r="GO48" s="81"/>
      <c r="GP48" s="81"/>
      <c r="GQ48" s="81"/>
      <c r="GR48" s="81"/>
      <c r="GS48" s="81"/>
      <c r="GT48" s="81"/>
      <c r="GU48" s="81"/>
      <c r="GV48" s="81"/>
      <c r="GW48" s="81"/>
      <c r="GX48" s="81"/>
      <c r="GY48" s="81"/>
      <c r="GZ48" s="81"/>
      <c r="HA48" s="81"/>
      <c r="HB48" s="81"/>
      <c r="HC48" s="81"/>
      <c r="HD48" s="81"/>
      <c r="HE48" s="81"/>
      <c r="HF48" s="81"/>
      <c r="HG48" s="81"/>
      <c r="HH48" s="81"/>
      <c r="HI48" s="81"/>
      <c r="HJ48" s="81"/>
      <c r="HK48" s="81"/>
      <c r="HL48" s="81"/>
      <c r="HM48" s="81"/>
      <c r="HN48" s="81"/>
      <c r="HO48" s="81"/>
      <c r="HP48" s="81"/>
      <c r="HQ48" s="81"/>
      <c r="HR48" s="81"/>
      <c r="HS48" s="81"/>
      <c r="HT48" s="81"/>
      <c r="HU48" s="81"/>
      <c r="HV48" s="81"/>
      <c r="HW48" s="81"/>
      <c r="HX48" s="81"/>
      <c r="HY48" s="81"/>
      <c r="HZ48" s="81"/>
      <c r="IA48" s="81"/>
      <c r="IB48" s="81"/>
      <c r="IC48" s="81"/>
      <c r="ID48" s="81"/>
      <c r="IE48" s="81"/>
      <c r="IF48" s="81"/>
      <c r="IG48" s="81"/>
      <c r="IH48" s="81"/>
      <c r="II48" s="81"/>
      <c r="IJ48" s="81"/>
      <c r="IK48" s="81"/>
      <c r="IL48" s="81"/>
      <c r="IM48" s="81"/>
      <c r="IN48" s="81"/>
      <c r="IO48" s="81"/>
      <c r="IP48" s="81"/>
      <c r="IQ48" s="81"/>
      <c r="IR48" s="81"/>
      <c r="IS48" s="81"/>
      <c r="IT48" s="81"/>
      <c r="IU48" s="81"/>
    </row>
    <row r="49" spans="1:255" s="82" customFormat="1" ht="12" customHeight="1" x14ac:dyDescent="0.25">
      <c r="A49" s="76"/>
      <c r="B49" s="104" t="s">
        <v>109</v>
      </c>
      <c r="C49" s="105" t="s">
        <v>99</v>
      </c>
      <c r="D49" s="105">
        <v>1</v>
      </c>
      <c r="E49" s="105" t="s">
        <v>97</v>
      </c>
      <c r="F49" s="106">
        <v>15589</v>
      </c>
      <c r="G49" s="107">
        <f t="shared" si="2"/>
        <v>15589</v>
      </c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1"/>
      <c r="DK49" s="81"/>
      <c r="DL49" s="81"/>
      <c r="DM49" s="81"/>
      <c r="DN49" s="81"/>
      <c r="DO49" s="81"/>
      <c r="DP49" s="81"/>
      <c r="DQ49" s="81"/>
      <c r="DR49" s="81"/>
      <c r="DS49" s="81"/>
      <c r="DT49" s="81"/>
      <c r="DU49" s="81"/>
      <c r="DV49" s="81"/>
      <c r="DW49" s="81"/>
      <c r="DX49" s="81"/>
      <c r="DY49" s="81"/>
      <c r="DZ49" s="81"/>
      <c r="EA49" s="81"/>
      <c r="EB49" s="81"/>
      <c r="EC49" s="81"/>
      <c r="ED49" s="81"/>
      <c r="EE49" s="81"/>
      <c r="EF49" s="81"/>
      <c r="EG49" s="81"/>
      <c r="EH49" s="81"/>
      <c r="EI49" s="81"/>
      <c r="EJ49" s="81"/>
      <c r="EK49" s="81"/>
      <c r="EL49" s="81"/>
      <c r="EM49" s="81"/>
      <c r="EN49" s="81"/>
      <c r="EO49" s="81"/>
      <c r="EP49" s="81"/>
      <c r="EQ49" s="81"/>
      <c r="ER49" s="81"/>
      <c r="ES49" s="81"/>
      <c r="ET49" s="81"/>
      <c r="EU49" s="81"/>
      <c r="EV49" s="81"/>
      <c r="EW49" s="81"/>
      <c r="EX49" s="81"/>
      <c r="EY49" s="81"/>
      <c r="EZ49" s="81"/>
      <c r="FA49" s="81"/>
      <c r="FB49" s="81"/>
      <c r="FC49" s="81"/>
      <c r="FD49" s="81"/>
      <c r="FE49" s="81"/>
      <c r="FF49" s="81"/>
      <c r="FG49" s="81"/>
      <c r="FH49" s="81"/>
      <c r="FI49" s="81"/>
      <c r="FJ49" s="81"/>
      <c r="FK49" s="81"/>
      <c r="FL49" s="81"/>
      <c r="FM49" s="81"/>
      <c r="FN49" s="81"/>
      <c r="FO49" s="81"/>
      <c r="FP49" s="81"/>
      <c r="FQ49" s="81"/>
      <c r="FR49" s="81"/>
      <c r="FS49" s="81"/>
      <c r="FT49" s="81"/>
      <c r="FU49" s="81"/>
      <c r="FV49" s="81"/>
      <c r="FW49" s="81"/>
      <c r="FX49" s="81"/>
      <c r="FY49" s="81"/>
      <c r="FZ49" s="81"/>
      <c r="GA49" s="81"/>
      <c r="GB49" s="81"/>
      <c r="GC49" s="81"/>
      <c r="GD49" s="81"/>
      <c r="GE49" s="81"/>
      <c r="GF49" s="81"/>
      <c r="GG49" s="81"/>
      <c r="GH49" s="81"/>
      <c r="GI49" s="81"/>
      <c r="GJ49" s="81"/>
      <c r="GK49" s="81"/>
      <c r="GL49" s="81"/>
      <c r="GM49" s="81"/>
      <c r="GN49" s="81"/>
      <c r="GO49" s="81"/>
      <c r="GP49" s="81"/>
      <c r="GQ49" s="81"/>
      <c r="GR49" s="81"/>
      <c r="GS49" s="81"/>
      <c r="GT49" s="81"/>
      <c r="GU49" s="81"/>
      <c r="GV49" s="81"/>
      <c r="GW49" s="81"/>
      <c r="GX49" s="81"/>
      <c r="GY49" s="81"/>
      <c r="GZ49" s="81"/>
      <c r="HA49" s="81"/>
      <c r="HB49" s="81"/>
      <c r="HC49" s="81"/>
      <c r="HD49" s="81"/>
      <c r="HE49" s="81"/>
      <c r="HF49" s="81"/>
      <c r="HG49" s="81"/>
      <c r="HH49" s="81"/>
      <c r="HI49" s="81"/>
      <c r="HJ49" s="81"/>
      <c r="HK49" s="81"/>
      <c r="HL49" s="81"/>
      <c r="HM49" s="81"/>
      <c r="HN49" s="81"/>
      <c r="HO49" s="81"/>
      <c r="HP49" s="81"/>
      <c r="HQ49" s="81"/>
      <c r="HR49" s="81"/>
      <c r="HS49" s="81"/>
      <c r="HT49" s="81"/>
      <c r="HU49" s="81"/>
      <c r="HV49" s="81"/>
      <c r="HW49" s="81"/>
      <c r="HX49" s="81"/>
      <c r="HY49" s="81"/>
      <c r="HZ49" s="81"/>
      <c r="IA49" s="81"/>
      <c r="IB49" s="81"/>
      <c r="IC49" s="81"/>
      <c r="ID49" s="81"/>
      <c r="IE49" s="81"/>
      <c r="IF49" s="81"/>
      <c r="IG49" s="81"/>
      <c r="IH49" s="81"/>
      <c r="II49" s="81"/>
      <c r="IJ49" s="81"/>
      <c r="IK49" s="81"/>
      <c r="IL49" s="81"/>
      <c r="IM49" s="81"/>
      <c r="IN49" s="81"/>
      <c r="IO49" s="81"/>
      <c r="IP49" s="81"/>
      <c r="IQ49" s="81"/>
      <c r="IR49" s="81"/>
      <c r="IS49" s="81"/>
      <c r="IT49" s="81"/>
      <c r="IU49" s="81"/>
    </row>
    <row r="50" spans="1:255" s="82" customFormat="1" ht="12" customHeight="1" x14ac:dyDescent="0.25">
      <c r="A50" s="76"/>
      <c r="B50" s="104" t="s">
        <v>110</v>
      </c>
      <c r="C50" s="105" t="s">
        <v>99</v>
      </c>
      <c r="D50" s="105">
        <v>1</v>
      </c>
      <c r="E50" s="105" t="s">
        <v>97</v>
      </c>
      <c r="F50" s="106">
        <v>18689</v>
      </c>
      <c r="G50" s="107">
        <f t="shared" si="2"/>
        <v>18689</v>
      </c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  <c r="CT50" s="81"/>
      <c r="CU50" s="81"/>
      <c r="CV50" s="81"/>
      <c r="CW50" s="81"/>
      <c r="CX50" s="81"/>
      <c r="CY50" s="81"/>
      <c r="CZ50" s="81"/>
      <c r="DA50" s="81"/>
      <c r="DB50" s="81"/>
      <c r="DC50" s="81"/>
      <c r="DD50" s="81"/>
      <c r="DE50" s="81"/>
      <c r="DF50" s="81"/>
      <c r="DG50" s="81"/>
      <c r="DH50" s="81"/>
      <c r="DI50" s="81"/>
      <c r="DJ50" s="81"/>
      <c r="DK50" s="81"/>
      <c r="DL50" s="81"/>
      <c r="DM50" s="81"/>
      <c r="DN50" s="81"/>
      <c r="DO50" s="81"/>
      <c r="DP50" s="81"/>
      <c r="DQ50" s="81"/>
      <c r="DR50" s="81"/>
      <c r="DS50" s="81"/>
      <c r="DT50" s="81"/>
      <c r="DU50" s="81"/>
      <c r="DV50" s="81"/>
      <c r="DW50" s="81"/>
      <c r="DX50" s="81"/>
      <c r="DY50" s="81"/>
      <c r="DZ50" s="81"/>
      <c r="EA50" s="81"/>
      <c r="EB50" s="81"/>
      <c r="EC50" s="81"/>
      <c r="ED50" s="81"/>
      <c r="EE50" s="81"/>
      <c r="EF50" s="81"/>
      <c r="EG50" s="81"/>
      <c r="EH50" s="81"/>
      <c r="EI50" s="81"/>
      <c r="EJ50" s="81"/>
      <c r="EK50" s="81"/>
      <c r="EL50" s="81"/>
      <c r="EM50" s="81"/>
      <c r="EN50" s="81"/>
      <c r="EO50" s="81"/>
      <c r="EP50" s="81"/>
      <c r="EQ50" s="81"/>
      <c r="ER50" s="81"/>
      <c r="ES50" s="81"/>
      <c r="ET50" s="81"/>
      <c r="EU50" s="81"/>
      <c r="EV50" s="81"/>
      <c r="EW50" s="81"/>
      <c r="EX50" s="81"/>
      <c r="EY50" s="81"/>
      <c r="EZ50" s="81"/>
      <c r="FA50" s="81"/>
      <c r="FB50" s="81"/>
      <c r="FC50" s="81"/>
      <c r="FD50" s="81"/>
      <c r="FE50" s="81"/>
      <c r="FF50" s="81"/>
      <c r="FG50" s="81"/>
      <c r="FH50" s="81"/>
      <c r="FI50" s="81"/>
      <c r="FJ50" s="81"/>
      <c r="FK50" s="81"/>
      <c r="FL50" s="81"/>
      <c r="FM50" s="81"/>
      <c r="FN50" s="81"/>
      <c r="FO50" s="81"/>
      <c r="FP50" s="81"/>
      <c r="FQ50" s="81"/>
      <c r="FR50" s="81"/>
      <c r="FS50" s="81"/>
      <c r="FT50" s="81"/>
      <c r="FU50" s="81"/>
      <c r="FV50" s="81"/>
      <c r="FW50" s="81"/>
      <c r="FX50" s="81"/>
      <c r="FY50" s="81"/>
      <c r="FZ50" s="81"/>
      <c r="GA50" s="81"/>
      <c r="GB50" s="81"/>
      <c r="GC50" s="81"/>
      <c r="GD50" s="81"/>
      <c r="GE50" s="81"/>
      <c r="GF50" s="81"/>
      <c r="GG50" s="81"/>
      <c r="GH50" s="81"/>
      <c r="GI50" s="81"/>
      <c r="GJ50" s="81"/>
      <c r="GK50" s="81"/>
      <c r="GL50" s="81"/>
      <c r="GM50" s="81"/>
      <c r="GN50" s="81"/>
      <c r="GO50" s="81"/>
      <c r="GP50" s="81"/>
      <c r="GQ50" s="81"/>
      <c r="GR50" s="81"/>
      <c r="GS50" s="81"/>
      <c r="GT50" s="81"/>
      <c r="GU50" s="81"/>
      <c r="GV50" s="81"/>
      <c r="GW50" s="81"/>
      <c r="GX50" s="81"/>
      <c r="GY50" s="81"/>
      <c r="GZ50" s="81"/>
      <c r="HA50" s="81"/>
      <c r="HB50" s="81"/>
      <c r="HC50" s="81"/>
      <c r="HD50" s="81"/>
      <c r="HE50" s="81"/>
      <c r="HF50" s="81"/>
      <c r="HG50" s="81"/>
      <c r="HH50" s="81"/>
      <c r="HI50" s="81"/>
      <c r="HJ50" s="81"/>
      <c r="HK50" s="81"/>
      <c r="HL50" s="81"/>
      <c r="HM50" s="81"/>
      <c r="HN50" s="81"/>
      <c r="HO50" s="81"/>
      <c r="HP50" s="81"/>
      <c r="HQ50" s="81"/>
      <c r="HR50" s="81"/>
      <c r="HS50" s="81"/>
      <c r="HT50" s="81"/>
      <c r="HU50" s="81"/>
      <c r="HV50" s="81"/>
      <c r="HW50" s="81"/>
      <c r="HX50" s="81"/>
      <c r="HY50" s="81"/>
      <c r="HZ50" s="81"/>
      <c r="IA50" s="81"/>
      <c r="IB50" s="81"/>
      <c r="IC50" s="81"/>
      <c r="ID50" s="81"/>
      <c r="IE50" s="81"/>
      <c r="IF50" s="81"/>
      <c r="IG50" s="81"/>
      <c r="IH50" s="81"/>
      <c r="II50" s="81"/>
      <c r="IJ50" s="81"/>
      <c r="IK50" s="81"/>
      <c r="IL50" s="81"/>
      <c r="IM50" s="81"/>
      <c r="IN50" s="81"/>
      <c r="IO50" s="81"/>
      <c r="IP50" s="81"/>
      <c r="IQ50" s="81"/>
      <c r="IR50" s="81"/>
      <c r="IS50" s="81"/>
      <c r="IT50" s="81"/>
      <c r="IU50" s="81"/>
    </row>
    <row r="51" spans="1:255" s="82" customFormat="1" ht="12" customHeight="1" x14ac:dyDescent="0.25">
      <c r="A51" s="76"/>
      <c r="B51" s="110" t="s">
        <v>65</v>
      </c>
      <c r="C51" s="105"/>
      <c r="D51" s="105"/>
      <c r="E51" s="105"/>
      <c r="F51" s="106"/>
      <c r="G51" s="107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  <c r="DK51" s="81"/>
      <c r="DL51" s="81"/>
      <c r="DM51" s="81"/>
      <c r="DN51" s="81"/>
      <c r="DO51" s="81"/>
      <c r="DP51" s="81"/>
      <c r="DQ51" s="81"/>
      <c r="DR51" s="81"/>
      <c r="DS51" s="81"/>
      <c r="DT51" s="81"/>
      <c r="DU51" s="81"/>
      <c r="DV51" s="81"/>
      <c r="DW51" s="81"/>
      <c r="DX51" s="81"/>
      <c r="DY51" s="81"/>
      <c r="DZ51" s="81"/>
      <c r="EA51" s="81"/>
      <c r="EB51" s="81"/>
      <c r="EC51" s="81"/>
      <c r="ED51" s="81"/>
      <c r="EE51" s="81"/>
      <c r="EF51" s="81"/>
      <c r="EG51" s="81"/>
      <c r="EH51" s="81"/>
      <c r="EI51" s="81"/>
      <c r="EJ51" s="81"/>
      <c r="EK51" s="81"/>
      <c r="EL51" s="81"/>
      <c r="EM51" s="81"/>
      <c r="EN51" s="81"/>
      <c r="EO51" s="81"/>
      <c r="EP51" s="81"/>
      <c r="EQ51" s="81"/>
      <c r="ER51" s="81"/>
      <c r="ES51" s="81"/>
      <c r="ET51" s="81"/>
      <c r="EU51" s="81"/>
      <c r="EV51" s="81"/>
      <c r="EW51" s="81"/>
      <c r="EX51" s="81"/>
      <c r="EY51" s="81"/>
      <c r="EZ51" s="81"/>
      <c r="FA51" s="81"/>
      <c r="FB51" s="81"/>
      <c r="FC51" s="81"/>
      <c r="FD51" s="81"/>
      <c r="FE51" s="81"/>
      <c r="FF51" s="81"/>
      <c r="FG51" s="81"/>
      <c r="FH51" s="81"/>
      <c r="FI51" s="81"/>
      <c r="FJ51" s="81"/>
      <c r="FK51" s="81"/>
      <c r="FL51" s="81"/>
      <c r="FM51" s="81"/>
      <c r="FN51" s="81"/>
      <c r="FO51" s="81"/>
      <c r="FP51" s="81"/>
      <c r="FQ51" s="81"/>
      <c r="FR51" s="81"/>
      <c r="FS51" s="81"/>
      <c r="FT51" s="81"/>
      <c r="FU51" s="81"/>
      <c r="FV51" s="81"/>
      <c r="FW51" s="81"/>
      <c r="FX51" s="81"/>
      <c r="FY51" s="81"/>
      <c r="FZ51" s="81"/>
      <c r="GA51" s="81"/>
      <c r="GB51" s="81"/>
      <c r="GC51" s="81"/>
      <c r="GD51" s="81"/>
      <c r="GE51" s="81"/>
      <c r="GF51" s="81"/>
      <c r="GG51" s="81"/>
      <c r="GH51" s="81"/>
      <c r="GI51" s="81"/>
      <c r="GJ51" s="81"/>
      <c r="GK51" s="81"/>
      <c r="GL51" s="81"/>
      <c r="GM51" s="81"/>
      <c r="GN51" s="81"/>
      <c r="GO51" s="81"/>
      <c r="GP51" s="81"/>
      <c r="GQ51" s="81"/>
      <c r="GR51" s="81"/>
      <c r="GS51" s="81"/>
      <c r="GT51" s="81"/>
      <c r="GU51" s="81"/>
      <c r="GV51" s="81"/>
      <c r="GW51" s="81"/>
      <c r="GX51" s="81"/>
      <c r="GY51" s="81"/>
      <c r="GZ51" s="81"/>
      <c r="HA51" s="81"/>
      <c r="HB51" s="81"/>
      <c r="HC51" s="81"/>
      <c r="HD51" s="81"/>
      <c r="HE51" s="81"/>
      <c r="HF51" s="81"/>
      <c r="HG51" s="81"/>
      <c r="HH51" s="81"/>
      <c r="HI51" s="81"/>
      <c r="HJ51" s="81"/>
      <c r="HK51" s="81"/>
      <c r="HL51" s="81"/>
      <c r="HM51" s="81"/>
      <c r="HN51" s="81"/>
      <c r="HO51" s="81"/>
      <c r="HP51" s="81"/>
      <c r="HQ51" s="81"/>
      <c r="HR51" s="81"/>
      <c r="HS51" s="81"/>
      <c r="HT51" s="81"/>
      <c r="HU51" s="81"/>
      <c r="HV51" s="81"/>
      <c r="HW51" s="81"/>
      <c r="HX51" s="81"/>
      <c r="HY51" s="81"/>
      <c r="HZ51" s="81"/>
      <c r="IA51" s="81"/>
      <c r="IB51" s="81"/>
      <c r="IC51" s="81"/>
      <c r="ID51" s="81"/>
      <c r="IE51" s="81"/>
      <c r="IF51" s="81"/>
      <c r="IG51" s="81"/>
      <c r="IH51" s="81"/>
      <c r="II51" s="81"/>
      <c r="IJ51" s="81"/>
      <c r="IK51" s="81"/>
      <c r="IL51" s="81"/>
      <c r="IM51" s="81"/>
      <c r="IN51" s="81"/>
      <c r="IO51" s="81"/>
      <c r="IP51" s="81"/>
      <c r="IQ51" s="81"/>
      <c r="IR51" s="81"/>
      <c r="IS51" s="81"/>
      <c r="IT51" s="81"/>
      <c r="IU51" s="81"/>
    </row>
    <row r="52" spans="1:255" s="82" customFormat="1" ht="12" customHeight="1" x14ac:dyDescent="0.25">
      <c r="A52" s="76"/>
      <c r="B52" s="104" t="s">
        <v>100</v>
      </c>
      <c r="C52" s="105" t="s">
        <v>96</v>
      </c>
      <c r="D52" s="105">
        <v>1</v>
      </c>
      <c r="E52" s="105" t="s">
        <v>101</v>
      </c>
      <c r="F52" s="106">
        <v>101983</v>
      </c>
      <c r="G52" s="107">
        <f t="shared" si="2"/>
        <v>101983</v>
      </c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  <c r="DC52" s="81"/>
      <c r="DD52" s="81"/>
      <c r="DE52" s="81"/>
      <c r="DF52" s="81"/>
      <c r="DG52" s="81"/>
      <c r="DH52" s="81"/>
      <c r="DI52" s="81"/>
      <c r="DJ52" s="81"/>
      <c r="DK52" s="81"/>
      <c r="DL52" s="81"/>
      <c r="DM52" s="81"/>
      <c r="DN52" s="81"/>
      <c r="DO52" s="81"/>
      <c r="DP52" s="81"/>
      <c r="DQ52" s="81"/>
      <c r="DR52" s="81"/>
      <c r="DS52" s="81"/>
      <c r="DT52" s="81"/>
      <c r="DU52" s="81"/>
      <c r="DV52" s="81"/>
      <c r="DW52" s="81"/>
      <c r="DX52" s="81"/>
      <c r="DY52" s="81"/>
      <c r="DZ52" s="81"/>
      <c r="EA52" s="81"/>
      <c r="EB52" s="81"/>
      <c r="EC52" s="81"/>
      <c r="ED52" s="81"/>
      <c r="EE52" s="81"/>
      <c r="EF52" s="81"/>
      <c r="EG52" s="81"/>
      <c r="EH52" s="81"/>
      <c r="EI52" s="81"/>
      <c r="EJ52" s="81"/>
      <c r="EK52" s="81"/>
      <c r="EL52" s="81"/>
      <c r="EM52" s="81"/>
      <c r="EN52" s="81"/>
      <c r="EO52" s="81"/>
      <c r="EP52" s="81"/>
      <c r="EQ52" s="81"/>
      <c r="ER52" s="81"/>
      <c r="ES52" s="81"/>
      <c r="ET52" s="81"/>
      <c r="EU52" s="81"/>
      <c r="EV52" s="81"/>
      <c r="EW52" s="81"/>
      <c r="EX52" s="81"/>
      <c r="EY52" s="81"/>
      <c r="EZ52" s="81"/>
      <c r="FA52" s="81"/>
      <c r="FB52" s="81"/>
      <c r="FC52" s="81"/>
      <c r="FD52" s="81"/>
      <c r="FE52" s="81"/>
      <c r="FF52" s="81"/>
      <c r="FG52" s="81"/>
      <c r="FH52" s="81"/>
      <c r="FI52" s="81"/>
      <c r="FJ52" s="81"/>
      <c r="FK52" s="81"/>
      <c r="FL52" s="81"/>
      <c r="FM52" s="81"/>
      <c r="FN52" s="81"/>
      <c r="FO52" s="81"/>
      <c r="FP52" s="81"/>
      <c r="FQ52" s="81"/>
      <c r="FR52" s="81"/>
      <c r="FS52" s="81"/>
      <c r="FT52" s="81"/>
      <c r="FU52" s="81"/>
      <c r="FV52" s="81"/>
      <c r="FW52" s="81"/>
      <c r="FX52" s="81"/>
      <c r="FY52" s="81"/>
      <c r="FZ52" s="81"/>
      <c r="GA52" s="81"/>
      <c r="GB52" s="81"/>
      <c r="GC52" s="81"/>
      <c r="GD52" s="81"/>
      <c r="GE52" s="81"/>
      <c r="GF52" s="81"/>
      <c r="GG52" s="81"/>
      <c r="GH52" s="81"/>
      <c r="GI52" s="81"/>
      <c r="GJ52" s="81"/>
      <c r="GK52" s="81"/>
      <c r="GL52" s="81"/>
      <c r="GM52" s="81"/>
      <c r="GN52" s="81"/>
      <c r="GO52" s="81"/>
      <c r="GP52" s="81"/>
      <c r="GQ52" s="81"/>
      <c r="GR52" s="81"/>
      <c r="GS52" s="81"/>
      <c r="GT52" s="81"/>
      <c r="GU52" s="81"/>
      <c r="GV52" s="81"/>
      <c r="GW52" s="81"/>
      <c r="GX52" s="81"/>
      <c r="GY52" s="81"/>
      <c r="GZ52" s="81"/>
      <c r="HA52" s="81"/>
      <c r="HB52" s="81"/>
      <c r="HC52" s="81"/>
      <c r="HD52" s="81"/>
      <c r="HE52" s="81"/>
      <c r="HF52" s="81"/>
      <c r="HG52" s="81"/>
      <c r="HH52" s="81"/>
      <c r="HI52" s="81"/>
      <c r="HJ52" s="81"/>
      <c r="HK52" s="81"/>
      <c r="HL52" s="81"/>
      <c r="HM52" s="81"/>
      <c r="HN52" s="81"/>
      <c r="HO52" s="81"/>
      <c r="HP52" s="81"/>
      <c r="HQ52" s="81"/>
      <c r="HR52" s="81"/>
      <c r="HS52" s="81"/>
      <c r="HT52" s="81"/>
      <c r="HU52" s="81"/>
      <c r="HV52" s="81"/>
      <c r="HW52" s="81"/>
      <c r="HX52" s="81"/>
      <c r="HY52" s="81"/>
      <c r="HZ52" s="81"/>
      <c r="IA52" s="81"/>
      <c r="IB52" s="81"/>
      <c r="IC52" s="81"/>
      <c r="ID52" s="81"/>
      <c r="IE52" s="81"/>
      <c r="IF52" s="81"/>
      <c r="IG52" s="81"/>
      <c r="IH52" s="81"/>
      <c r="II52" s="81"/>
      <c r="IJ52" s="81"/>
      <c r="IK52" s="81"/>
      <c r="IL52" s="81"/>
      <c r="IM52" s="81"/>
      <c r="IN52" s="81"/>
      <c r="IO52" s="81"/>
      <c r="IP52" s="81"/>
      <c r="IQ52" s="81"/>
      <c r="IR52" s="81"/>
      <c r="IS52" s="81"/>
      <c r="IT52" s="81"/>
      <c r="IU52" s="81"/>
    </row>
    <row r="53" spans="1:255" s="82" customFormat="1" ht="12" customHeight="1" x14ac:dyDescent="0.25">
      <c r="A53" s="76"/>
      <c r="B53" s="104" t="s">
        <v>66</v>
      </c>
      <c r="C53" s="105" t="s">
        <v>99</v>
      </c>
      <c r="D53" s="105">
        <v>1</v>
      </c>
      <c r="E53" s="105" t="s">
        <v>67</v>
      </c>
      <c r="F53" s="106">
        <v>16755</v>
      </c>
      <c r="G53" s="107">
        <f t="shared" si="2"/>
        <v>16755</v>
      </c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  <c r="DK53" s="81"/>
      <c r="DL53" s="81"/>
      <c r="DM53" s="81"/>
      <c r="DN53" s="81"/>
      <c r="DO53" s="81"/>
      <c r="DP53" s="81"/>
      <c r="DQ53" s="81"/>
      <c r="DR53" s="81"/>
      <c r="DS53" s="81"/>
      <c r="DT53" s="81"/>
      <c r="DU53" s="81"/>
      <c r="DV53" s="81"/>
      <c r="DW53" s="81"/>
      <c r="DX53" s="81"/>
      <c r="DY53" s="81"/>
      <c r="DZ53" s="81"/>
      <c r="EA53" s="81"/>
      <c r="EB53" s="81"/>
      <c r="EC53" s="81"/>
      <c r="ED53" s="81"/>
      <c r="EE53" s="81"/>
      <c r="EF53" s="81"/>
      <c r="EG53" s="81"/>
      <c r="EH53" s="81"/>
      <c r="EI53" s="81"/>
      <c r="EJ53" s="81"/>
      <c r="EK53" s="81"/>
      <c r="EL53" s="81"/>
      <c r="EM53" s="81"/>
      <c r="EN53" s="81"/>
      <c r="EO53" s="81"/>
      <c r="EP53" s="81"/>
      <c r="EQ53" s="81"/>
      <c r="ER53" s="81"/>
      <c r="ES53" s="81"/>
      <c r="ET53" s="81"/>
      <c r="EU53" s="81"/>
      <c r="EV53" s="81"/>
      <c r="EW53" s="81"/>
      <c r="EX53" s="81"/>
      <c r="EY53" s="81"/>
      <c r="EZ53" s="81"/>
      <c r="FA53" s="81"/>
      <c r="FB53" s="81"/>
      <c r="FC53" s="81"/>
      <c r="FD53" s="81"/>
      <c r="FE53" s="81"/>
      <c r="FF53" s="81"/>
      <c r="FG53" s="81"/>
      <c r="FH53" s="81"/>
      <c r="FI53" s="81"/>
      <c r="FJ53" s="81"/>
      <c r="FK53" s="81"/>
      <c r="FL53" s="81"/>
      <c r="FM53" s="81"/>
      <c r="FN53" s="81"/>
      <c r="FO53" s="81"/>
      <c r="FP53" s="81"/>
      <c r="FQ53" s="81"/>
      <c r="FR53" s="81"/>
      <c r="FS53" s="81"/>
      <c r="FT53" s="81"/>
      <c r="FU53" s="81"/>
      <c r="FV53" s="81"/>
      <c r="FW53" s="81"/>
      <c r="FX53" s="81"/>
      <c r="FY53" s="81"/>
      <c r="FZ53" s="81"/>
      <c r="GA53" s="81"/>
      <c r="GB53" s="81"/>
      <c r="GC53" s="81"/>
      <c r="GD53" s="81"/>
      <c r="GE53" s="81"/>
      <c r="GF53" s="81"/>
      <c r="GG53" s="81"/>
      <c r="GH53" s="81"/>
      <c r="GI53" s="81"/>
      <c r="GJ53" s="81"/>
      <c r="GK53" s="81"/>
      <c r="GL53" s="81"/>
      <c r="GM53" s="81"/>
      <c r="GN53" s="81"/>
      <c r="GO53" s="81"/>
      <c r="GP53" s="81"/>
      <c r="GQ53" s="81"/>
      <c r="GR53" s="81"/>
      <c r="GS53" s="81"/>
      <c r="GT53" s="81"/>
      <c r="GU53" s="81"/>
      <c r="GV53" s="81"/>
      <c r="GW53" s="81"/>
      <c r="GX53" s="81"/>
      <c r="GY53" s="81"/>
      <c r="GZ53" s="81"/>
      <c r="HA53" s="81"/>
      <c r="HB53" s="81"/>
      <c r="HC53" s="81"/>
      <c r="HD53" s="81"/>
      <c r="HE53" s="81"/>
      <c r="HF53" s="81"/>
      <c r="HG53" s="81"/>
      <c r="HH53" s="81"/>
      <c r="HI53" s="81"/>
      <c r="HJ53" s="81"/>
      <c r="HK53" s="81"/>
      <c r="HL53" s="81"/>
      <c r="HM53" s="81"/>
      <c r="HN53" s="81"/>
      <c r="HO53" s="81"/>
      <c r="HP53" s="81"/>
      <c r="HQ53" s="81"/>
      <c r="HR53" s="81"/>
      <c r="HS53" s="81"/>
      <c r="HT53" s="81"/>
      <c r="HU53" s="81"/>
      <c r="HV53" s="81"/>
      <c r="HW53" s="81"/>
      <c r="HX53" s="81"/>
      <c r="HY53" s="81"/>
      <c r="HZ53" s="81"/>
      <c r="IA53" s="81"/>
      <c r="IB53" s="81"/>
      <c r="IC53" s="81"/>
      <c r="ID53" s="81"/>
      <c r="IE53" s="81"/>
      <c r="IF53" s="81"/>
      <c r="IG53" s="81"/>
      <c r="IH53" s="81"/>
      <c r="II53" s="81"/>
      <c r="IJ53" s="81"/>
      <c r="IK53" s="81"/>
      <c r="IL53" s="81"/>
      <c r="IM53" s="81"/>
      <c r="IN53" s="81"/>
      <c r="IO53" s="81"/>
      <c r="IP53" s="81"/>
      <c r="IQ53" s="81"/>
      <c r="IR53" s="81"/>
      <c r="IS53" s="81"/>
      <c r="IT53" s="81"/>
      <c r="IU53" s="81"/>
    </row>
    <row r="54" spans="1:255" s="82" customFormat="1" ht="12" customHeight="1" x14ac:dyDescent="0.25">
      <c r="A54" s="76"/>
      <c r="B54" s="110" t="s">
        <v>30</v>
      </c>
      <c r="C54" s="105"/>
      <c r="D54" s="105"/>
      <c r="E54" s="105"/>
      <c r="F54" s="106"/>
      <c r="G54" s="107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/>
      <c r="DU54" s="81"/>
      <c r="DV54" s="81"/>
      <c r="DW54" s="81"/>
      <c r="DX54" s="81"/>
      <c r="DY54" s="81"/>
      <c r="DZ54" s="81"/>
      <c r="EA54" s="81"/>
      <c r="EB54" s="81"/>
      <c r="EC54" s="81"/>
      <c r="ED54" s="81"/>
      <c r="EE54" s="81"/>
      <c r="EF54" s="81"/>
      <c r="EG54" s="81"/>
      <c r="EH54" s="81"/>
      <c r="EI54" s="81"/>
      <c r="EJ54" s="81"/>
      <c r="EK54" s="81"/>
      <c r="EL54" s="81"/>
      <c r="EM54" s="81"/>
      <c r="EN54" s="81"/>
      <c r="EO54" s="81"/>
      <c r="EP54" s="81"/>
      <c r="EQ54" s="81"/>
      <c r="ER54" s="81"/>
      <c r="ES54" s="81"/>
      <c r="ET54" s="81"/>
      <c r="EU54" s="81"/>
      <c r="EV54" s="81"/>
      <c r="EW54" s="81"/>
      <c r="EX54" s="81"/>
      <c r="EY54" s="81"/>
      <c r="EZ54" s="81"/>
      <c r="FA54" s="81"/>
      <c r="FB54" s="81"/>
      <c r="FC54" s="81"/>
      <c r="FD54" s="81"/>
      <c r="FE54" s="81"/>
      <c r="FF54" s="81"/>
      <c r="FG54" s="81"/>
      <c r="FH54" s="81"/>
      <c r="FI54" s="81"/>
      <c r="FJ54" s="81"/>
      <c r="FK54" s="81"/>
      <c r="FL54" s="81"/>
      <c r="FM54" s="81"/>
      <c r="FN54" s="81"/>
      <c r="FO54" s="81"/>
      <c r="FP54" s="81"/>
      <c r="FQ54" s="81"/>
      <c r="FR54" s="81"/>
      <c r="FS54" s="81"/>
      <c r="FT54" s="81"/>
      <c r="FU54" s="81"/>
      <c r="FV54" s="81"/>
      <c r="FW54" s="81"/>
      <c r="FX54" s="81"/>
      <c r="FY54" s="81"/>
      <c r="FZ54" s="81"/>
      <c r="GA54" s="81"/>
      <c r="GB54" s="81"/>
      <c r="GC54" s="81"/>
      <c r="GD54" s="81"/>
      <c r="GE54" s="81"/>
      <c r="GF54" s="81"/>
      <c r="GG54" s="81"/>
      <c r="GH54" s="81"/>
      <c r="GI54" s="81"/>
      <c r="GJ54" s="81"/>
      <c r="GK54" s="81"/>
      <c r="GL54" s="81"/>
      <c r="GM54" s="81"/>
      <c r="GN54" s="81"/>
      <c r="GO54" s="81"/>
      <c r="GP54" s="81"/>
      <c r="GQ54" s="81"/>
      <c r="GR54" s="81"/>
      <c r="GS54" s="81"/>
      <c r="GT54" s="81"/>
      <c r="GU54" s="81"/>
      <c r="GV54" s="81"/>
      <c r="GW54" s="81"/>
      <c r="GX54" s="81"/>
      <c r="GY54" s="81"/>
      <c r="GZ54" s="81"/>
      <c r="HA54" s="81"/>
      <c r="HB54" s="81"/>
      <c r="HC54" s="81"/>
      <c r="HD54" s="81"/>
      <c r="HE54" s="81"/>
      <c r="HF54" s="81"/>
      <c r="HG54" s="81"/>
      <c r="HH54" s="81"/>
      <c r="HI54" s="81"/>
      <c r="HJ54" s="81"/>
      <c r="HK54" s="81"/>
      <c r="HL54" s="81"/>
      <c r="HM54" s="81"/>
      <c r="HN54" s="81"/>
      <c r="HO54" s="81"/>
      <c r="HP54" s="81"/>
      <c r="HQ54" s="81"/>
      <c r="HR54" s="81"/>
      <c r="HS54" s="81"/>
      <c r="HT54" s="81"/>
      <c r="HU54" s="81"/>
      <c r="HV54" s="81"/>
      <c r="HW54" s="81"/>
      <c r="HX54" s="81"/>
      <c r="HY54" s="81"/>
      <c r="HZ54" s="81"/>
      <c r="IA54" s="81"/>
      <c r="IB54" s="81"/>
      <c r="IC54" s="81"/>
      <c r="ID54" s="81"/>
      <c r="IE54" s="81"/>
      <c r="IF54" s="81"/>
      <c r="IG54" s="81"/>
      <c r="IH54" s="81"/>
      <c r="II54" s="81"/>
      <c r="IJ54" s="81"/>
      <c r="IK54" s="81"/>
      <c r="IL54" s="81"/>
      <c r="IM54" s="81"/>
      <c r="IN54" s="81"/>
      <c r="IO54" s="81"/>
      <c r="IP54" s="81"/>
      <c r="IQ54" s="81"/>
      <c r="IR54" s="81"/>
      <c r="IS54" s="81"/>
      <c r="IT54" s="81"/>
      <c r="IU54" s="81"/>
    </row>
    <row r="55" spans="1:255" s="82" customFormat="1" ht="12" customHeight="1" x14ac:dyDescent="0.25">
      <c r="A55" s="76"/>
      <c r="B55" s="104" t="s">
        <v>106</v>
      </c>
      <c r="C55" s="105" t="s">
        <v>99</v>
      </c>
      <c r="D55" s="105">
        <v>0.7</v>
      </c>
      <c r="E55" s="105" t="s">
        <v>64</v>
      </c>
      <c r="F55" s="106">
        <v>49028</v>
      </c>
      <c r="G55" s="107">
        <f t="shared" si="2"/>
        <v>34319.599999999999</v>
      </c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81"/>
      <c r="DL55" s="81"/>
      <c r="DM55" s="81"/>
      <c r="DN55" s="81"/>
      <c r="DO55" s="81"/>
      <c r="DP55" s="81"/>
      <c r="DQ55" s="81"/>
      <c r="DR55" s="81"/>
      <c r="DS55" s="81"/>
      <c r="DT55" s="81"/>
      <c r="DU55" s="81"/>
      <c r="DV55" s="81"/>
      <c r="DW55" s="81"/>
      <c r="DX55" s="81"/>
      <c r="DY55" s="81"/>
      <c r="DZ55" s="81"/>
      <c r="EA55" s="81"/>
      <c r="EB55" s="81"/>
      <c r="EC55" s="81"/>
      <c r="ED55" s="81"/>
      <c r="EE55" s="81"/>
      <c r="EF55" s="81"/>
      <c r="EG55" s="81"/>
      <c r="EH55" s="81"/>
      <c r="EI55" s="81"/>
      <c r="EJ55" s="81"/>
      <c r="EK55" s="81"/>
      <c r="EL55" s="81"/>
      <c r="EM55" s="81"/>
      <c r="EN55" s="81"/>
      <c r="EO55" s="81"/>
      <c r="EP55" s="81"/>
      <c r="EQ55" s="81"/>
      <c r="ER55" s="81"/>
      <c r="ES55" s="81"/>
      <c r="ET55" s="81"/>
      <c r="EU55" s="81"/>
      <c r="EV55" s="81"/>
      <c r="EW55" s="81"/>
      <c r="EX55" s="81"/>
      <c r="EY55" s="81"/>
      <c r="EZ55" s="81"/>
      <c r="FA55" s="81"/>
      <c r="FB55" s="81"/>
      <c r="FC55" s="81"/>
      <c r="FD55" s="81"/>
      <c r="FE55" s="81"/>
      <c r="FF55" s="81"/>
      <c r="FG55" s="81"/>
      <c r="FH55" s="81"/>
      <c r="FI55" s="81"/>
      <c r="FJ55" s="81"/>
      <c r="FK55" s="81"/>
      <c r="FL55" s="81"/>
      <c r="FM55" s="81"/>
      <c r="FN55" s="81"/>
      <c r="FO55" s="81"/>
      <c r="FP55" s="81"/>
      <c r="FQ55" s="81"/>
      <c r="FR55" s="81"/>
      <c r="FS55" s="81"/>
      <c r="FT55" s="81"/>
      <c r="FU55" s="81"/>
      <c r="FV55" s="81"/>
      <c r="FW55" s="81"/>
      <c r="FX55" s="81"/>
      <c r="FY55" s="81"/>
      <c r="FZ55" s="81"/>
      <c r="GA55" s="81"/>
      <c r="GB55" s="81"/>
      <c r="GC55" s="81"/>
      <c r="GD55" s="81"/>
      <c r="GE55" s="81"/>
      <c r="GF55" s="81"/>
      <c r="GG55" s="81"/>
      <c r="GH55" s="81"/>
      <c r="GI55" s="81"/>
      <c r="GJ55" s="81"/>
      <c r="GK55" s="81"/>
      <c r="GL55" s="81"/>
      <c r="GM55" s="81"/>
      <c r="GN55" s="81"/>
      <c r="GO55" s="81"/>
      <c r="GP55" s="81"/>
      <c r="GQ55" s="81"/>
      <c r="GR55" s="81"/>
      <c r="GS55" s="81"/>
      <c r="GT55" s="81"/>
      <c r="GU55" s="81"/>
      <c r="GV55" s="81"/>
      <c r="GW55" s="81"/>
      <c r="GX55" s="81"/>
      <c r="GY55" s="81"/>
      <c r="GZ55" s="81"/>
      <c r="HA55" s="81"/>
      <c r="HB55" s="81"/>
      <c r="HC55" s="81"/>
      <c r="HD55" s="81"/>
      <c r="HE55" s="81"/>
      <c r="HF55" s="81"/>
      <c r="HG55" s="81"/>
      <c r="HH55" s="81"/>
      <c r="HI55" s="81"/>
      <c r="HJ55" s="81"/>
      <c r="HK55" s="81"/>
      <c r="HL55" s="81"/>
      <c r="HM55" s="81"/>
      <c r="HN55" s="81"/>
      <c r="HO55" s="81"/>
      <c r="HP55" s="81"/>
      <c r="HQ55" s="81"/>
      <c r="HR55" s="81"/>
      <c r="HS55" s="81"/>
      <c r="HT55" s="81"/>
      <c r="HU55" s="81"/>
      <c r="HV55" s="81"/>
      <c r="HW55" s="81"/>
      <c r="HX55" s="81"/>
      <c r="HY55" s="81"/>
      <c r="HZ55" s="81"/>
      <c r="IA55" s="81"/>
      <c r="IB55" s="81"/>
      <c r="IC55" s="81"/>
      <c r="ID55" s="81"/>
      <c r="IE55" s="81"/>
      <c r="IF55" s="81"/>
      <c r="IG55" s="81"/>
      <c r="IH55" s="81"/>
      <c r="II55" s="81"/>
      <c r="IJ55" s="81"/>
      <c r="IK55" s="81"/>
      <c r="IL55" s="81"/>
      <c r="IM55" s="81"/>
      <c r="IN55" s="81"/>
      <c r="IO55" s="81"/>
      <c r="IP55" s="81"/>
      <c r="IQ55" s="81"/>
      <c r="IR55" s="81"/>
      <c r="IS55" s="81"/>
      <c r="IT55" s="81"/>
      <c r="IU55" s="81"/>
    </row>
    <row r="56" spans="1:255" s="82" customFormat="1" ht="12" customHeight="1" x14ac:dyDescent="0.25">
      <c r="A56" s="76"/>
      <c r="B56" s="110" t="s">
        <v>31</v>
      </c>
      <c r="C56" s="105"/>
      <c r="D56" s="105"/>
      <c r="E56" s="105"/>
      <c r="F56" s="106"/>
      <c r="G56" s="107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/>
      <c r="DK56" s="81"/>
      <c r="DL56" s="81"/>
      <c r="DM56" s="81"/>
      <c r="DN56" s="81"/>
      <c r="DO56" s="81"/>
      <c r="DP56" s="81"/>
      <c r="DQ56" s="81"/>
      <c r="DR56" s="81"/>
      <c r="DS56" s="81"/>
      <c r="DT56" s="81"/>
      <c r="DU56" s="81"/>
      <c r="DV56" s="81"/>
      <c r="DW56" s="81"/>
      <c r="DX56" s="81"/>
      <c r="DY56" s="81"/>
      <c r="DZ56" s="81"/>
      <c r="EA56" s="81"/>
      <c r="EB56" s="81"/>
      <c r="EC56" s="81"/>
      <c r="ED56" s="81"/>
      <c r="EE56" s="81"/>
      <c r="EF56" s="81"/>
      <c r="EG56" s="81"/>
      <c r="EH56" s="81"/>
      <c r="EI56" s="81"/>
      <c r="EJ56" s="81"/>
      <c r="EK56" s="81"/>
      <c r="EL56" s="81"/>
      <c r="EM56" s="81"/>
      <c r="EN56" s="81"/>
      <c r="EO56" s="81"/>
      <c r="EP56" s="81"/>
      <c r="EQ56" s="81"/>
      <c r="ER56" s="81"/>
      <c r="ES56" s="81"/>
      <c r="ET56" s="81"/>
      <c r="EU56" s="81"/>
      <c r="EV56" s="81"/>
      <c r="EW56" s="81"/>
      <c r="EX56" s="81"/>
      <c r="EY56" s="81"/>
      <c r="EZ56" s="81"/>
      <c r="FA56" s="81"/>
      <c r="FB56" s="81"/>
      <c r="FC56" s="81"/>
      <c r="FD56" s="81"/>
      <c r="FE56" s="81"/>
      <c r="FF56" s="81"/>
      <c r="FG56" s="81"/>
      <c r="FH56" s="81"/>
      <c r="FI56" s="81"/>
      <c r="FJ56" s="81"/>
      <c r="FK56" s="81"/>
      <c r="FL56" s="81"/>
      <c r="FM56" s="81"/>
      <c r="FN56" s="81"/>
      <c r="FO56" s="81"/>
      <c r="FP56" s="81"/>
      <c r="FQ56" s="81"/>
      <c r="FR56" s="81"/>
      <c r="FS56" s="81"/>
      <c r="FT56" s="81"/>
      <c r="FU56" s="81"/>
      <c r="FV56" s="81"/>
      <c r="FW56" s="81"/>
      <c r="FX56" s="81"/>
      <c r="FY56" s="81"/>
      <c r="FZ56" s="81"/>
      <c r="GA56" s="81"/>
      <c r="GB56" s="81"/>
      <c r="GC56" s="81"/>
      <c r="GD56" s="81"/>
      <c r="GE56" s="81"/>
      <c r="GF56" s="81"/>
      <c r="GG56" s="81"/>
      <c r="GH56" s="81"/>
      <c r="GI56" s="81"/>
      <c r="GJ56" s="81"/>
      <c r="GK56" s="81"/>
      <c r="GL56" s="81"/>
      <c r="GM56" s="81"/>
      <c r="GN56" s="81"/>
      <c r="GO56" s="81"/>
      <c r="GP56" s="81"/>
      <c r="GQ56" s="81"/>
      <c r="GR56" s="81"/>
      <c r="GS56" s="81"/>
      <c r="GT56" s="81"/>
      <c r="GU56" s="81"/>
      <c r="GV56" s="81"/>
      <c r="GW56" s="81"/>
      <c r="GX56" s="81"/>
      <c r="GY56" s="81"/>
      <c r="GZ56" s="81"/>
      <c r="HA56" s="81"/>
      <c r="HB56" s="81"/>
      <c r="HC56" s="81"/>
      <c r="HD56" s="81"/>
      <c r="HE56" s="81"/>
      <c r="HF56" s="81"/>
      <c r="HG56" s="81"/>
      <c r="HH56" s="81"/>
      <c r="HI56" s="81"/>
      <c r="HJ56" s="81"/>
      <c r="HK56" s="81"/>
      <c r="HL56" s="81"/>
      <c r="HM56" s="81"/>
      <c r="HN56" s="81"/>
      <c r="HO56" s="81"/>
      <c r="HP56" s="81"/>
      <c r="HQ56" s="81"/>
      <c r="HR56" s="81"/>
      <c r="HS56" s="81"/>
      <c r="HT56" s="81"/>
      <c r="HU56" s="81"/>
      <c r="HV56" s="81"/>
      <c r="HW56" s="81"/>
      <c r="HX56" s="81"/>
      <c r="HY56" s="81"/>
      <c r="HZ56" s="81"/>
      <c r="IA56" s="81"/>
      <c r="IB56" s="81"/>
      <c r="IC56" s="81"/>
      <c r="ID56" s="81"/>
      <c r="IE56" s="81"/>
      <c r="IF56" s="81"/>
      <c r="IG56" s="81"/>
      <c r="IH56" s="81"/>
      <c r="II56" s="81"/>
      <c r="IJ56" s="81"/>
      <c r="IK56" s="81"/>
      <c r="IL56" s="81"/>
      <c r="IM56" s="81"/>
      <c r="IN56" s="81"/>
      <c r="IO56" s="81"/>
      <c r="IP56" s="81"/>
      <c r="IQ56" s="81"/>
      <c r="IR56" s="81"/>
      <c r="IS56" s="81"/>
      <c r="IT56" s="81"/>
      <c r="IU56" s="81"/>
    </row>
    <row r="57" spans="1:255" s="82" customFormat="1" ht="12" customHeight="1" x14ac:dyDescent="0.25">
      <c r="A57" s="76"/>
      <c r="B57" s="104" t="s">
        <v>102</v>
      </c>
      <c r="C57" s="105" t="s">
        <v>99</v>
      </c>
      <c r="D57" s="105">
        <v>1</v>
      </c>
      <c r="E57" s="105" t="s">
        <v>103</v>
      </c>
      <c r="F57" s="106">
        <v>41650</v>
      </c>
      <c r="G57" s="107">
        <f t="shared" si="2"/>
        <v>41650</v>
      </c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81"/>
      <c r="DL57" s="81"/>
      <c r="DM57" s="81"/>
      <c r="DN57" s="81"/>
      <c r="DO57" s="81"/>
      <c r="DP57" s="81"/>
      <c r="DQ57" s="81"/>
      <c r="DR57" s="81"/>
      <c r="DS57" s="81"/>
      <c r="DT57" s="81"/>
      <c r="DU57" s="81"/>
      <c r="DV57" s="81"/>
      <c r="DW57" s="81"/>
      <c r="DX57" s="81"/>
      <c r="DY57" s="81"/>
      <c r="DZ57" s="81"/>
      <c r="EA57" s="81"/>
      <c r="EB57" s="81"/>
      <c r="EC57" s="81"/>
      <c r="ED57" s="81"/>
      <c r="EE57" s="81"/>
      <c r="EF57" s="81"/>
      <c r="EG57" s="81"/>
      <c r="EH57" s="81"/>
      <c r="EI57" s="81"/>
      <c r="EJ57" s="81"/>
      <c r="EK57" s="81"/>
      <c r="EL57" s="81"/>
      <c r="EM57" s="81"/>
      <c r="EN57" s="81"/>
      <c r="EO57" s="81"/>
      <c r="EP57" s="81"/>
      <c r="EQ57" s="81"/>
      <c r="ER57" s="81"/>
      <c r="ES57" s="81"/>
      <c r="ET57" s="81"/>
      <c r="EU57" s="81"/>
      <c r="EV57" s="81"/>
      <c r="EW57" s="81"/>
      <c r="EX57" s="81"/>
      <c r="EY57" s="81"/>
      <c r="EZ57" s="81"/>
      <c r="FA57" s="81"/>
      <c r="FB57" s="81"/>
      <c r="FC57" s="81"/>
      <c r="FD57" s="81"/>
      <c r="FE57" s="81"/>
      <c r="FF57" s="81"/>
      <c r="FG57" s="81"/>
      <c r="FH57" s="81"/>
      <c r="FI57" s="81"/>
      <c r="FJ57" s="81"/>
      <c r="FK57" s="81"/>
      <c r="FL57" s="81"/>
      <c r="FM57" s="81"/>
      <c r="FN57" s="81"/>
      <c r="FO57" s="81"/>
      <c r="FP57" s="81"/>
      <c r="FQ57" s="81"/>
      <c r="FR57" s="81"/>
      <c r="FS57" s="81"/>
      <c r="FT57" s="81"/>
      <c r="FU57" s="81"/>
      <c r="FV57" s="81"/>
      <c r="FW57" s="81"/>
      <c r="FX57" s="81"/>
      <c r="FY57" s="81"/>
      <c r="FZ57" s="81"/>
      <c r="GA57" s="81"/>
      <c r="GB57" s="81"/>
      <c r="GC57" s="81"/>
      <c r="GD57" s="81"/>
      <c r="GE57" s="81"/>
      <c r="GF57" s="81"/>
      <c r="GG57" s="81"/>
      <c r="GH57" s="81"/>
      <c r="GI57" s="81"/>
      <c r="GJ57" s="81"/>
      <c r="GK57" s="81"/>
      <c r="GL57" s="81"/>
      <c r="GM57" s="81"/>
      <c r="GN57" s="81"/>
      <c r="GO57" s="81"/>
      <c r="GP57" s="81"/>
      <c r="GQ57" s="81"/>
      <c r="GR57" s="81"/>
      <c r="GS57" s="81"/>
      <c r="GT57" s="81"/>
      <c r="GU57" s="81"/>
      <c r="GV57" s="81"/>
      <c r="GW57" s="81"/>
      <c r="GX57" s="81"/>
      <c r="GY57" s="81"/>
      <c r="GZ57" s="81"/>
      <c r="HA57" s="81"/>
      <c r="HB57" s="81"/>
      <c r="HC57" s="81"/>
      <c r="HD57" s="81"/>
      <c r="HE57" s="81"/>
      <c r="HF57" s="81"/>
      <c r="HG57" s="81"/>
      <c r="HH57" s="81"/>
      <c r="HI57" s="81"/>
      <c r="HJ57" s="81"/>
      <c r="HK57" s="81"/>
      <c r="HL57" s="81"/>
      <c r="HM57" s="81"/>
      <c r="HN57" s="81"/>
      <c r="HO57" s="81"/>
      <c r="HP57" s="81"/>
      <c r="HQ57" s="81"/>
      <c r="HR57" s="81"/>
      <c r="HS57" s="81"/>
      <c r="HT57" s="81"/>
      <c r="HU57" s="81"/>
      <c r="HV57" s="81"/>
      <c r="HW57" s="81"/>
      <c r="HX57" s="81"/>
      <c r="HY57" s="81"/>
      <c r="HZ57" s="81"/>
      <c r="IA57" s="81"/>
      <c r="IB57" s="81"/>
      <c r="IC57" s="81"/>
      <c r="ID57" s="81"/>
      <c r="IE57" s="81"/>
      <c r="IF57" s="81"/>
      <c r="IG57" s="81"/>
      <c r="IH57" s="81"/>
      <c r="II57" s="81"/>
      <c r="IJ57" s="81"/>
      <c r="IK57" s="81"/>
      <c r="IL57" s="81"/>
      <c r="IM57" s="81"/>
      <c r="IN57" s="81"/>
      <c r="IO57" s="81"/>
      <c r="IP57" s="81"/>
      <c r="IQ57" s="81"/>
      <c r="IR57" s="81"/>
      <c r="IS57" s="81"/>
      <c r="IT57" s="81"/>
      <c r="IU57" s="81"/>
    </row>
    <row r="58" spans="1:255" s="82" customFormat="1" ht="12" customHeight="1" x14ac:dyDescent="0.25">
      <c r="A58" s="76"/>
      <c r="B58" s="110" t="s">
        <v>33</v>
      </c>
      <c r="C58" s="105"/>
      <c r="D58" s="105"/>
      <c r="E58" s="105"/>
      <c r="F58" s="106"/>
      <c r="G58" s="107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1"/>
      <c r="DA58" s="81"/>
      <c r="DB58" s="81"/>
      <c r="DC58" s="81"/>
      <c r="DD58" s="81"/>
      <c r="DE58" s="81"/>
      <c r="DF58" s="81"/>
      <c r="DG58" s="81"/>
      <c r="DH58" s="81"/>
      <c r="DI58" s="81"/>
      <c r="DJ58" s="81"/>
      <c r="DK58" s="81"/>
      <c r="DL58" s="81"/>
      <c r="DM58" s="81"/>
      <c r="DN58" s="81"/>
      <c r="DO58" s="81"/>
      <c r="DP58" s="81"/>
      <c r="DQ58" s="81"/>
      <c r="DR58" s="81"/>
      <c r="DS58" s="81"/>
      <c r="DT58" s="81"/>
      <c r="DU58" s="81"/>
      <c r="DV58" s="81"/>
      <c r="DW58" s="81"/>
      <c r="DX58" s="81"/>
      <c r="DY58" s="81"/>
      <c r="DZ58" s="81"/>
      <c r="EA58" s="81"/>
      <c r="EB58" s="81"/>
      <c r="EC58" s="81"/>
      <c r="ED58" s="81"/>
      <c r="EE58" s="81"/>
      <c r="EF58" s="81"/>
      <c r="EG58" s="81"/>
      <c r="EH58" s="81"/>
      <c r="EI58" s="81"/>
      <c r="EJ58" s="81"/>
      <c r="EK58" s="81"/>
      <c r="EL58" s="81"/>
      <c r="EM58" s="81"/>
      <c r="EN58" s="81"/>
      <c r="EO58" s="81"/>
      <c r="EP58" s="81"/>
      <c r="EQ58" s="81"/>
      <c r="ER58" s="81"/>
      <c r="ES58" s="81"/>
      <c r="ET58" s="81"/>
      <c r="EU58" s="81"/>
      <c r="EV58" s="81"/>
      <c r="EW58" s="81"/>
      <c r="EX58" s="81"/>
      <c r="EY58" s="81"/>
      <c r="EZ58" s="81"/>
      <c r="FA58" s="81"/>
      <c r="FB58" s="81"/>
      <c r="FC58" s="81"/>
      <c r="FD58" s="81"/>
      <c r="FE58" s="81"/>
      <c r="FF58" s="81"/>
      <c r="FG58" s="81"/>
      <c r="FH58" s="81"/>
      <c r="FI58" s="81"/>
      <c r="FJ58" s="81"/>
      <c r="FK58" s="81"/>
      <c r="FL58" s="81"/>
      <c r="FM58" s="81"/>
      <c r="FN58" s="81"/>
      <c r="FO58" s="81"/>
      <c r="FP58" s="81"/>
      <c r="FQ58" s="81"/>
      <c r="FR58" s="81"/>
      <c r="FS58" s="81"/>
      <c r="FT58" s="81"/>
      <c r="FU58" s="81"/>
      <c r="FV58" s="81"/>
      <c r="FW58" s="81"/>
      <c r="FX58" s="81"/>
      <c r="FY58" s="81"/>
      <c r="FZ58" s="81"/>
      <c r="GA58" s="81"/>
      <c r="GB58" s="81"/>
      <c r="GC58" s="81"/>
      <c r="GD58" s="81"/>
      <c r="GE58" s="81"/>
      <c r="GF58" s="81"/>
      <c r="GG58" s="81"/>
      <c r="GH58" s="81"/>
      <c r="GI58" s="81"/>
      <c r="GJ58" s="81"/>
      <c r="GK58" s="81"/>
      <c r="GL58" s="81"/>
      <c r="GM58" s="81"/>
      <c r="GN58" s="81"/>
      <c r="GO58" s="81"/>
      <c r="GP58" s="81"/>
      <c r="GQ58" s="81"/>
      <c r="GR58" s="81"/>
      <c r="GS58" s="81"/>
      <c r="GT58" s="81"/>
      <c r="GU58" s="81"/>
      <c r="GV58" s="81"/>
      <c r="GW58" s="81"/>
      <c r="GX58" s="81"/>
      <c r="GY58" s="81"/>
      <c r="GZ58" s="81"/>
      <c r="HA58" s="81"/>
      <c r="HB58" s="81"/>
      <c r="HC58" s="81"/>
      <c r="HD58" s="81"/>
      <c r="HE58" s="81"/>
      <c r="HF58" s="81"/>
      <c r="HG58" s="81"/>
      <c r="HH58" s="81"/>
      <c r="HI58" s="81"/>
      <c r="HJ58" s="81"/>
      <c r="HK58" s="81"/>
      <c r="HL58" s="81"/>
      <c r="HM58" s="81"/>
      <c r="HN58" s="81"/>
      <c r="HO58" s="81"/>
      <c r="HP58" s="81"/>
      <c r="HQ58" s="81"/>
      <c r="HR58" s="81"/>
      <c r="HS58" s="81"/>
      <c r="HT58" s="81"/>
      <c r="HU58" s="81"/>
      <c r="HV58" s="81"/>
      <c r="HW58" s="81"/>
      <c r="HX58" s="81"/>
      <c r="HY58" s="81"/>
      <c r="HZ58" s="81"/>
      <c r="IA58" s="81"/>
      <c r="IB58" s="81"/>
      <c r="IC58" s="81"/>
      <c r="ID58" s="81"/>
      <c r="IE58" s="81"/>
      <c r="IF58" s="81"/>
      <c r="IG58" s="81"/>
      <c r="IH58" s="81"/>
      <c r="II58" s="81"/>
      <c r="IJ58" s="81"/>
      <c r="IK58" s="81"/>
      <c r="IL58" s="81"/>
      <c r="IM58" s="81"/>
      <c r="IN58" s="81"/>
      <c r="IO58" s="81"/>
      <c r="IP58" s="81"/>
      <c r="IQ58" s="81"/>
      <c r="IR58" s="81"/>
      <c r="IS58" s="81"/>
      <c r="IT58" s="81"/>
      <c r="IU58" s="81"/>
    </row>
    <row r="59" spans="1:255" s="82" customFormat="1" ht="12" customHeight="1" x14ac:dyDescent="0.25">
      <c r="A59" s="76"/>
      <c r="B59" s="104" t="s">
        <v>104</v>
      </c>
      <c r="C59" s="105" t="s">
        <v>12</v>
      </c>
      <c r="D59" s="105">
        <v>1000</v>
      </c>
      <c r="E59" s="105" t="s">
        <v>63</v>
      </c>
      <c r="F59" s="106">
        <v>202</v>
      </c>
      <c r="G59" s="107">
        <f t="shared" si="2"/>
        <v>202000</v>
      </c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81"/>
      <c r="DK59" s="81"/>
      <c r="DL59" s="81"/>
      <c r="DM59" s="81"/>
      <c r="DN59" s="81"/>
      <c r="DO59" s="81"/>
      <c r="DP59" s="81"/>
      <c r="DQ59" s="81"/>
      <c r="DR59" s="81"/>
      <c r="DS59" s="81"/>
      <c r="DT59" s="81"/>
      <c r="DU59" s="81"/>
      <c r="DV59" s="81"/>
      <c r="DW59" s="81"/>
      <c r="DX59" s="81"/>
      <c r="DY59" s="81"/>
      <c r="DZ59" s="81"/>
      <c r="EA59" s="81"/>
      <c r="EB59" s="81"/>
      <c r="EC59" s="81"/>
      <c r="ED59" s="81"/>
      <c r="EE59" s="81"/>
      <c r="EF59" s="81"/>
      <c r="EG59" s="81"/>
      <c r="EH59" s="81"/>
      <c r="EI59" s="81"/>
      <c r="EJ59" s="81"/>
      <c r="EK59" s="81"/>
      <c r="EL59" s="81"/>
      <c r="EM59" s="81"/>
      <c r="EN59" s="81"/>
      <c r="EO59" s="81"/>
      <c r="EP59" s="81"/>
      <c r="EQ59" s="81"/>
      <c r="ER59" s="81"/>
      <c r="ES59" s="81"/>
      <c r="ET59" s="81"/>
      <c r="EU59" s="81"/>
      <c r="EV59" s="81"/>
      <c r="EW59" s="81"/>
      <c r="EX59" s="81"/>
      <c r="EY59" s="81"/>
      <c r="EZ59" s="81"/>
      <c r="FA59" s="81"/>
      <c r="FB59" s="81"/>
      <c r="FC59" s="81"/>
      <c r="FD59" s="81"/>
      <c r="FE59" s="81"/>
      <c r="FF59" s="81"/>
      <c r="FG59" s="81"/>
      <c r="FH59" s="81"/>
      <c r="FI59" s="81"/>
      <c r="FJ59" s="81"/>
      <c r="FK59" s="81"/>
      <c r="FL59" s="81"/>
      <c r="FM59" s="81"/>
      <c r="FN59" s="81"/>
      <c r="FO59" s="81"/>
      <c r="FP59" s="81"/>
      <c r="FQ59" s="81"/>
      <c r="FR59" s="81"/>
      <c r="FS59" s="81"/>
      <c r="FT59" s="81"/>
      <c r="FU59" s="81"/>
      <c r="FV59" s="81"/>
      <c r="FW59" s="81"/>
      <c r="FX59" s="81"/>
      <c r="FY59" s="81"/>
      <c r="FZ59" s="81"/>
      <c r="GA59" s="81"/>
      <c r="GB59" s="81"/>
      <c r="GC59" s="81"/>
      <c r="GD59" s="81"/>
      <c r="GE59" s="81"/>
      <c r="GF59" s="81"/>
      <c r="GG59" s="81"/>
      <c r="GH59" s="81"/>
      <c r="GI59" s="81"/>
      <c r="GJ59" s="81"/>
      <c r="GK59" s="81"/>
      <c r="GL59" s="81"/>
      <c r="GM59" s="81"/>
      <c r="GN59" s="81"/>
      <c r="GO59" s="81"/>
      <c r="GP59" s="81"/>
      <c r="GQ59" s="81"/>
      <c r="GR59" s="81"/>
      <c r="GS59" s="81"/>
      <c r="GT59" s="81"/>
      <c r="GU59" s="81"/>
      <c r="GV59" s="81"/>
      <c r="GW59" s="81"/>
      <c r="GX59" s="81"/>
      <c r="GY59" s="81"/>
      <c r="GZ59" s="81"/>
      <c r="HA59" s="81"/>
      <c r="HB59" s="81"/>
      <c r="HC59" s="81"/>
      <c r="HD59" s="81"/>
      <c r="HE59" s="81"/>
      <c r="HF59" s="81"/>
      <c r="HG59" s="81"/>
      <c r="HH59" s="81"/>
      <c r="HI59" s="81"/>
      <c r="HJ59" s="81"/>
      <c r="HK59" s="81"/>
      <c r="HL59" s="81"/>
      <c r="HM59" s="81"/>
      <c r="HN59" s="81"/>
      <c r="HO59" s="81"/>
      <c r="HP59" s="81"/>
      <c r="HQ59" s="81"/>
      <c r="HR59" s="81"/>
      <c r="HS59" s="81"/>
      <c r="HT59" s="81"/>
      <c r="HU59" s="81"/>
      <c r="HV59" s="81"/>
      <c r="HW59" s="81"/>
      <c r="HX59" s="81"/>
      <c r="HY59" s="81"/>
      <c r="HZ59" s="81"/>
      <c r="IA59" s="81"/>
      <c r="IB59" s="81"/>
      <c r="IC59" s="81"/>
      <c r="ID59" s="81"/>
      <c r="IE59" s="81"/>
      <c r="IF59" s="81"/>
      <c r="IG59" s="81"/>
      <c r="IH59" s="81"/>
      <c r="II59" s="81"/>
      <c r="IJ59" s="81"/>
      <c r="IK59" s="81"/>
      <c r="IL59" s="81"/>
      <c r="IM59" s="81"/>
      <c r="IN59" s="81"/>
      <c r="IO59" s="81"/>
      <c r="IP59" s="81"/>
      <c r="IQ59" s="81"/>
      <c r="IR59" s="81"/>
      <c r="IS59" s="81"/>
      <c r="IT59" s="81"/>
      <c r="IU59" s="81"/>
    </row>
    <row r="60" spans="1:255" ht="11.25" customHeight="1" x14ac:dyDescent="0.25">
      <c r="B60" s="15" t="s">
        <v>32</v>
      </c>
      <c r="C60" s="16"/>
      <c r="D60" s="16"/>
      <c r="E60" s="16"/>
      <c r="F60" s="17"/>
      <c r="G60" s="18">
        <f>SUM(G45:G59)</f>
        <v>2344385.6</v>
      </c>
    </row>
    <row r="61" spans="1:255" ht="11.25" customHeight="1" x14ac:dyDescent="0.25">
      <c r="B61" s="12"/>
      <c r="C61" s="13"/>
      <c r="D61" s="13"/>
      <c r="E61" s="19"/>
      <c r="F61" s="14"/>
      <c r="G61" s="14"/>
    </row>
    <row r="62" spans="1:255" ht="12" customHeight="1" x14ac:dyDescent="0.25">
      <c r="A62" s="5"/>
      <c r="B62" s="97" t="s">
        <v>33</v>
      </c>
      <c r="C62" s="98"/>
      <c r="D62" s="99"/>
      <c r="E62" s="99"/>
      <c r="F62" s="100"/>
      <c r="G62" s="101"/>
    </row>
    <row r="63" spans="1:255" ht="24" customHeight="1" x14ac:dyDescent="0.25">
      <c r="A63" s="5"/>
      <c r="B63" s="102" t="s">
        <v>34</v>
      </c>
      <c r="C63" s="103" t="s">
        <v>27</v>
      </c>
      <c r="D63" s="103" t="s">
        <v>28</v>
      </c>
      <c r="E63" s="102" t="s">
        <v>14</v>
      </c>
      <c r="F63" s="103" t="s">
        <v>15</v>
      </c>
      <c r="G63" s="102" t="s">
        <v>16</v>
      </c>
    </row>
    <row r="64" spans="1:255" s="82" customFormat="1" ht="15" x14ac:dyDescent="0.25">
      <c r="A64" s="76"/>
      <c r="B64" s="108"/>
      <c r="C64" s="105"/>
      <c r="D64" s="105"/>
      <c r="E64" s="109"/>
      <c r="F64" s="106"/>
      <c r="G64" s="107">
        <f>+F64*E64</f>
        <v>0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81"/>
      <c r="FU64" s="81"/>
      <c r="FV64" s="81"/>
      <c r="FW64" s="81"/>
      <c r="FX64" s="81"/>
      <c r="FY64" s="81"/>
      <c r="FZ64" s="81"/>
      <c r="GA64" s="81"/>
      <c r="GB64" s="81"/>
      <c r="GC64" s="81"/>
      <c r="GD64" s="81"/>
      <c r="GE64" s="81"/>
      <c r="GF64" s="81"/>
      <c r="GG64" s="81"/>
      <c r="GH64" s="81"/>
      <c r="GI64" s="81"/>
      <c r="GJ64" s="81"/>
      <c r="GK64" s="81"/>
      <c r="GL64" s="81"/>
      <c r="GM64" s="81"/>
      <c r="GN64" s="81"/>
      <c r="GO64" s="81"/>
      <c r="GP64" s="81"/>
      <c r="GQ64" s="81"/>
      <c r="GR64" s="81"/>
      <c r="GS64" s="81"/>
      <c r="GT64" s="81"/>
      <c r="GU64" s="81"/>
      <c r="GV64" s="81"/>
      <c r="GW64" s="81"/>
      <c r="GX64" s="81"/>
      <c r="GY64" s="81"/>
      <c r="GZ64" s="81"/>
      <c r="HA64" s="81"/>
      <c r="HB64" s="81"/>
      <c r="HC64" s="81"/>
      <c r="HD64" s="81"/>
      <c r="HE64" s="81"/>
      <c r="HF64" s="81"/>
      <c r="HG64" s="81"/>
      <c r="HH64" s="81"/>
      <c r="HI64" s="81"/>
      <c r="HJ64" s="81"/>
      <c r="HK64" s="81"/>
      <c r="HL64" s="81"/>
      <c r="HM64" s="81"/>
      <c r="HN64" s="81"/>
      <c r="HO64" s="81"/>
      <c r="HP64" s="81"/>
      <c r="HQ64" s="81"/>
      <c r="HR64" s="81"/>
      <c r="HS64" s="81"/>
      <c r="HT64" s="81"/>
      <c r="HU64" s="81"/>
      <c r="HV64" s="81"/>
      <c r="HW64" s="81"/>
      <c r="HX64" s="81"/>
      <c r="HY64" s="81"/>
      <c r="HZ64" s="81"/>
      <c r="IA64" s="81"/>
      <c r="IB64" s="81"/>
      <c r="IC64" s="81"/>
      <c r="ID64" s="81"/>
      <c r="IE64" s="81"/>
      <c r="IF64" s="81"/>
      <c r="IG64" s="81"/>
      <c r="IH64" s="81"/>
      <c r="II64" s="81"/>
      <c r="IJ64" s="81"/>
      <c r="IK64" s="81"/>
      <c r="IL64" s="81"/>
      <c r="IM64" s="81"/>
      <c r="IN64" s="81"/>
      <c r="IO64" s="81"/>
      <c r="IP64" s="81"/>
      <c r="IQ64" s="81"/>
      <c r="IR64" s="81"/>
      <c r="IS64" s="81"/>
      <c r="IT64" s="81"/>
      <c r="IU64" s="81"/>
    </row>
    <row r="65" spans="2:7" ht="11.25" customHeight="1" x14ac:dyDescent="0.25">
      <c r="B65" s="15" t="s">
        <v>35</v>
      </c>
      <c r="C65" s="16"/>
      <c r="D65" s="16"/>
      <c r="E65" s="16"/>
      <c r="F65" s="17"/>
      <c r="G65" s="18">
        <f>SUM(G64:G64)</f>
        <v>0</v>
      </c>
    </row>
    <row r="66" spans="2:7" ht="11.25" customHeight="1" x14ac:dyDescent="0.25">
      <c r="B66" s="34"/>
      <c r="C66" s="34"/>
      <c r="D66" s="34"/>
      <c r="E66" s="34"/>
      <c r="F66" s="35"/>
      <c r="G66" s="35"/>
    </row>
    <row r="67" spans="2:7" ht="11.25" customHeight="1" x14ac:dyDescent="0.25">
      <c r="B67" s="36" t="s">
        <v>36</v>
      </c>
      <c r="C67" s="37"/>
      <c r="D67" s="37"/>
      <c r="E67" s="37"/>
      <c r="F67" s="37"/>
      <c r="G67" s="38">
        <f>G25+G30+G40+G60+G65</f>
        <v>4074359.06</v>
      </c>
    </row>
    <row r="68" spans="2:7" ht="11.25" customHeight="1" x14ac:dyDescent="0.25">
      <c r="B68" s="39" t="s">
        <v>37</v>
      </c>
      <c r="C68" s="21"/>
      <c r="D68" s="21"/>
      <c r="E68" s="21"/>
      <c r="F68" s="21"/>
      <c r="G68" s="40">
        <f>G67*0.05</f>
        <v>203717.95300000001</v>
      </c>
    </row>
    <row r="69" spans="2:7" ht="11.25" customHeight="1" x14ac:dyDescent="0.25">
      <c r="B69" s="41" t="s">
        <v>38</v>
      </c>
      <c r="C69" s="20"/>
      <c r="D69" s="20"/>
      <c r="E69" s="20"/>
      <c r="F69" s="20"/>
      <c r="G69" s="42">
        <f>G68+G67</f>
        <v>4278077.0130000003</v>
      </c>
    </row>
    <row r="70" spans="2:7" ht="11.25" customHeight="1" x14ac:dyDescent="0.25">
      <c r="B70" s="39" t="s">
        <v>39</v>
      </c>
      <c r="C70" s="21"/>
      <c r="D70" s="21"/>
      <c r="E70" s="21"/>
      <c r="F70" s="21"/>
      <c r="G70" s="40">
        <f>G12</f>
        <v>6200000</v>
      </c>
    </row>
    <row r="71" spans="2:7" ht="11.25" customHeight="1" x14ac:dyDescent="0.25">
      <c r="B71" s="43" t="s">
        <v>40</v>
      </c>
      <c r="C71" s="44"/>
      <c r="D71" s="44"/>
      <c r="E71" s="44"/>
      <c r="F71" s="44"/>
      <c r="G71" s="45">
        <f>G70-G69</f>
        <v>1921922.9869999997</v>
      </c>
    </row>
    <row r="72" spans="2:7" ht="11.25" customHeight="1" x14ac:dyDescent="0.25">
      <c r="B72" s="32" t="s">
        <v>41</v>
      </c>
      <c r="C72" s="33"/>
      <c r="D72" s="33"/>
      <c r="E72" s="33"/>
      <c r="F72" s="33"/>
      <c r="G72" s="29"/>
    </row>
    <row r="73" spans="2:7" ht="11.25" customHeight="1" thickBot="1" x14ac:dyDescent="0.3">
      <c r="B73" s="46"/>
      <c r="C73" s="33"/>
      <c r="D73" s="33"/>
      <c r="E73" s="33"/>
      <c r="F73" s="33"/>
      <c r="G73" s="29"/>
    </row>
    <row r="74" spans="2:7" ht="11.25" customHeight="1" x14ac:dyDescent="0.25">
      <c r="B74" s="58" t="s">
        <v>42</v>
      </c>
      <c r="C74" s="59"/>
      <c r="D74" s="59"/>
      <c r="E74" s="59"/>
      <c r="F74" s="60"/>
      <c r="G74" s="29"/>
    </row>
    <row r="75" spans="2:7" ht="11.25" customHeight="1" x14ac:dyDescent="0.25">
      <c r="B75" s="61" t="s">
        <v>43</v>
      </c>
      <c r="C75" s="31"/>
      <c r="D75" s="31"/>
      <c r="E75" s="31"/>
      <c r="F75" s="62"/>
      <c r="G75" s="29"/>
    </row>
    <row r="76" spans="2:7" ht="11.25" customHeight="1" x14ac:dyDescent="0.25">
      <c r="B76" s="61" t="s">
        <v>71</v>
      </c>
      <c r="C76" s="31"/>
      <c r="D76" s="31"/>
      <c r="E76" s="31"/>
      <c r="F76" s="62"/>
      <c r="G76" s="29"/>
    </row>
    <row r="77" spans="2:7" ht="11.25" customHeight="1" x14ac:dyDescent="0.25">
      <c r="B77" s="61" t="s">
        <v>72</v>
      </c>
      <c r="C77" s="31"/>
      <c r="D77" s="31"/>
      <c r="E77" s="31"/>
      <c r="F77" s="62"/>
      <c r="G77" s="29"/>
    </row>
    <row r="78" spans="2:7" ht="11.25" customHeight="1" x14ac:dyDescent="0.25">
      <c r="B78" s="61" t="s">
        <v>44</v>
      </c>
      <c r="C78" s="31"/>
      <c r="D78" s="31"/>
      <c r="E78" s="31"/>
      <c r="F78" s="62"/>
      <c r="G78" s="29"/>
    </row>
    <row r="79" spans="2:7" ht="11.25" customHeight="1" x14ac:dyDescent="0.25">
      <c r="B79" s="61" t="s">
        <v>45</v>
      </c>
      <c r="C79" s="31"/>
      <c r="D79" s="31"/>
      <c r="E79" s="31"/>
      <c r="F79" s="62"/>
      <c r="G79" s="29"/>
    </row>
    <row r="80" spans="2:7" ht="11.25" customHeight="1" x14ac:dyDescent="0.25">
      <c r="B80" s="61" t="s">
        <v>46</v>
      </c>
      <c r="C80" s="31"/>
      <c r="D80" s="31"/>
      <c r="E80" s="31"/>
      <c r="F80" s="62"/>
      <c r="G80" s="29"/>
    </row>
    <row r="81" spans="2:7" ht="11.25" customHeight="1" thickBot="1" x14ac:dyDescent="0.3">
      <c r="B81" s="63" t="s">
        <v>105</v>
      </c>
      <c r="C81" s="64"/>
      <c r="D81" s="64"/>
      <c r="E81" s="64"/>
      <c r="F81" s="65"/>
      <c r="G81" s="29"/>
    </row>
    <row r="82" spans="2:7" ht="11.25" customHeight="1" x14ac:dyDescent="0.25">
      <c r="B82" s="56"/>
      <c r="C82" s="31"/>
      <c r="D82" s="31"/>
      <c r="E82" s="31"/>
      <c r="F82" s="31"/>
      <c r="G82" s="29"/>
    </row>
    <row r="83" spans="2:7" ht="11.25" customHeight="1" thickBot="1" x14ac:dyDescent="0.3">
      <c r="B83" s="113" t="s">
        <v>47</v>
      </c>
      <c r="C83" s="114"/>
      <c r="D83" s="55"/>
      <c r="E83" s="22"/>
      <c r="F83" s="22"/>
      <c r="G83" s="29"/>
    </row>
    <row r="84" spans="2:7" ht="11.25" customHeight="1" x14ac:dyDescent="0.25">
      <c r="B84" s="48" t="s">
        <v>34</v>
      </c>
      <c r="C84" s="23" t="s">
        <v>48</v>
      </c>
      <c r="D84" s="49" t="s">
        <v>49</v>
      </c>
      <c r="E84" s="22"/>
      <c r="F84" s="22"/>
      <c r="G84" s="29"/>
    </row>
    <row r="85" spans="2:7" ht="11.25" customHeight="1" x14ac:dyDescent="0.25">
      <c r="B85" s="50" t="s">
        <v>50</v>
      </c>
      <c r="C85" s="24">
        <f>+G25</f>
        <v>1266000</v>
      </c>
      <c r="D85" s="51">
        <f>(C85/C91)</f>
        <v>0.29592735150698418</v>
      </c>
      <c r="E85" s="22"/>
      <c r="F85" s="22"/>
      <c r="G85" s="29"/>
    </row>
    <row r="86" spans="2:7" ht="11.25" customHeight="1" x14ac:dyDescent="0.25">
      <c r="B86" s="50" t="s">
        <v>51</v>
      </c>
      <c r="C86" s="25">
        <v>0</v>
      </c>
      <c r="D86" s="51">
        <v>0</v>
      </c>
      <c r="E86" s="22"/>
      <c r="F86" s="22"/>
      <c r="G86" s="29"/>
    </row>
    <row r="87" spans="2:7" ht="11.25" customHeight="1" x14ac:dyDescent="0.25">
      <c r="B87" s="50" t="s">
        <v>52</v>
      </c>
      <c r="C87" s="24">
        <f>+G40</f>
        <v>463973.46</v>
      </c>
      <c r="D87" s="51">
        <f>(C87/C91)</f>
        <v>0.10845374185413244</v>
      </c>
      <c r="E87" s="22"/>
      <c r="F87" s="22"/>
      <c r="G87" s="29"/>
    </row>
    <row r="88" spans="2:7" ht="11.25" customHeight="1" x14ac:dyDescent="0.25">
      <c r="B88" s="50" t="s">
        <v>26</v>
      </c>
      <c r="C88" s="24">
        <f>+G60</f>
        <v>2344385.6</v>
      </c>
      <c r="D88" s="51">
        <f>(C88/C91)</f>
        <v>0.54799985901983572</v>
      </c>
      <c r="E88" s="22"/>
      <c r="F88" s="22"/>
      <c r="G88" s="29"/>
    </row>
    <row r="89" spans="2:7" ht="11.25" customHeight="1" x14ac:dyDescent="0.25">
      <c r="B89" s="50" t="s">
        <v>53</v>
      </c>
      <c r="C89" s="26">
        <f>+G65</f>
        <v>0</v>
      </c>
      <c r="D89" s="51">
        <f>(C89/C91)</f>
        <v>0</v>
      </c>
      <c r="E89" s="28"/>
      <c r="F89" s="28"/>
      <c r="G89" s="29"/>
    </row>
    <row r="90" spans="2:7" ht="11.25" customHeight="1" x14ac:dyDescent="0.25">
      <c r="B90" s="50" t="s">
        <v>54</v>
      </c>
      <c r="C90" s="26">
        <f>+G68</f>
        <v>203717.95300000001</v>
      </c>
      <c r="D90" s="51">
        <f>(C90/C91)</f>
        <v>4.7619047619047616E-2</v>
      </c>
      <c r="E90" s="28"/>
      <c r="F90" s="28"/>
      <c r="G90" s="29"/>
    </row>
    <row r="91" spans="2:7" ht="11.25" customHeight="1" thickBot="1" x14ac:dyDescent="0.3">
      <c r="B91" s="52" t="s">
        <v>55</v>
      </c>
      <c r="C91" s="53">
        <f>SUM(C85:C90)</f>
        <v>4278077.0130000003</v>
      </c>
      <c r="D91" s="54">
        <f>SUM(D85:D90)</f>
        <v>1</v>
      </c>
      <c r="E91" s="28"/>
      <c r="F91" s="28"/>
      <c r="G91" s="29"/>
    </row>
    <row r="92" spans="2:7" ht="11.25" customHeight="1" x14ac:dyDescent="0.25">
      <c r="B92" s="46"/>
      <c r="C92" s="33"/>
      <c r="D92" s="33"/>
      <c r="E92" s="33"/>
      <c r="F92" s="33"/>
      <c r="G92" s="29"/>
    </row>
    <row r="93" spans="2:7" ht="11.25" customHeight="1" x14ac:dyDescent="0.25">
      <c r="B93" s="47"/>
      <c r="C93" s="33"/>
      <c r="D93" s="33"/>
      <c r="E93" s="33"/>
      <c r="F93" s="33"/>
      <c r="G93" s="29"/>
    </row>
    <row r="94" spans="2:7" ht="11.25" customHeight="1" thickBot="1" x14ac:dyDescent="0.3">
      <c r="B94" s="67"/>
      <c r="C94" s="68" t="s">
        <v>111</v>
      </c>
      <c r="D94" s="69"/>
      <c r="E94" s="70"/>
      <c r="F94" s="27"/>
      <c r="G94" s="29"/>
    </row>
    <row r="95" spans="2:7" ht="11.25" customHeight="1" x14ac:dyDescent="0.25">
      <c r="B95" s="71" t="s">
        <v>73</v>
      </c>
      <c r="C95" s="111">
        <v>21000</v>
      </c>
      <c r="D95" s="111">
        <v>23000</v>
      </c>
      <c r="E95" s="112">
        <v>25000</v>
      </c>
      <c r="F95" s="66"/>
      <c r="G95" s="30"/>
    </row>
    <row r="96" spans="2:7" ht="11.25" customHeight="1" thickBot="1" x14ac:dyDescent="0.3">
      <c r="B96" s="52" t="s">
        <v>112</v>
      </c>
      <c r="C96" s="73">
        <f>(G69/C95)</f>
        <v>203.71795300000002</v>
      </c>
      <c r="D96" s="73">
        <f>(G69/D95)</f>
        <v>186.00334839130437</v>
      </c>
      <c r="E96" s="74">
        <f>(G69/E95)</f>
        <v>171.12308052</v>
      </c>
      <c r="F96" s="66"/>
      <c r="G96" s="30"/>
    </row>
    <row r="97" spans="2:7" ht="11.25" customHeight="1" x14ac:dyDescent="0.25">
      <c r="B97" s="57" t="s">
        <v>56</v>
      </c>
      <c r="C97" s="31"/>
      <c r="D97" s="31"/>
      <c r="E97" s="31"/>
      <c r="F97" s="31"/>
      <c r="G97" s="31"/>
    </row>
  </sheetData>
  <mergeCells count="9">
    <mergeCell ref="B83:C8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TEMPRANA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2023-02-06T18:02:31Z</dcterms:modified>
</cp:coreProperties>
</file>