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APICOLA" sheetId="1" r:id="rId1"/>
  </sheets>
  <definedNames/>
  <calcPr fullCalcOnLoad="1"/>
</workbook>
</file>

<file path=xl/sharedStrings.xml><?xml version="1.0" encoding="utf-8"?>
<sst xmlns="http://schemas.openxmlformats.org/spreadsheetml/2006/main" count="129" uniqueCount="93">
  <si>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</si>
  <si>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</si>
  <si>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</si>
  <si>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</si>
  <si>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</si>
  <si>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</si>
  <si>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</si>
  <si>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</si>
  <si>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</si>
  <si>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</si>
  <si>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</si>
  <si>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</si>
  <si>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</si>
  <si>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</si>
  <si>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</si>
  <si>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</si>
  <si>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</si>
  <si>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</si>
  <si>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</si>
  <si>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</si>
  <si>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</si>
  <si>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</si>
  <si>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</si>
  <si>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</si>
  <si>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</si>
  <si>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</si>
  <si>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</si>
  <si>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</si>
  <si>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</si>
  <si>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</si>
  <si>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</si>
  <si>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</si>
  <si>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</si>
  <si>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</si>
  <si>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</si>
  <si>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</si>
  <si>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</si>
  <si>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</si>
  <si>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</si>
  <si>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</si>
  <si>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</si>
  <si>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</si>
  <si>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</si>
  <si>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</si>
  <si>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</si>
  <si>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</si>
  <si>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</si>
  <si>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</si>
  <si>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</si>
  <si>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</si>
  <si>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</si>
  <si>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</si>
  <si>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</si>
  <si>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</si>
  <si>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</si>
  <si>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</si>
  <si>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</si>
  <si>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</si>
  <si>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Dic-Mar</t>
  </si>
  <si>
    <t xml:space="preserve"> </t>
  </si>
  <si>
    <t>INSECTICIDA</t>
  </si>
  <si>
    <t>Lt</t>
  </si>
  <si>
    <t>DE LOS RIOS</t>
  </si>
  <si>
    <t>VALDIVIA</t>
  </si>
  <si>
    <t>VALDIVIA - CORRAL - MAFIL</t>
  </si>
  <si>
    <t>MERCADO LOCAL</t>
  </si>
  <si>
    <t>Noviembre</t>
  </si>
  <si>
    <t>Cosecha</t>
  </si>
  <si>
    <t>APICULTURA</t>
  </si>
  <si>
    <t>HELADAS</t>
  </si>
  <si>
    <t>Preparación colmena</t>
  </si>
  <si>
    <t>Jun-Ago</t>
  </si>
  <si>
    <t>Aplicación programa alimentación</t>
  </si>
  <si>
    <t>julio</t>
  </si>
  <si>
    <t>Aplicación programa sanitario</t>
  </si>
  <si>
    <t>Sep-Mar</t>
  </si>
  <si>
    <t>ALIMENTOS</t>
  </si>
  <si>
    <t>Energéticos (azucar granulada-fructosa)</t>
  </si>
  <si>
    <t>Kg</t>
  </si>
  <si>
    <t>Abr-Sep</t>
  </si>
  <si>
    <t>ACARICIDAS</t>
  </si>
  <si>
    <t>Bayvarol, verostop, otro</t>
  </si>
  <si>
    <t xml:space="preserve">Unidad </t>
  </si>
  <si>
    <t>Primavera-otoño</t>
  </si>
  <si>
    <t>Bacillus thuringiensis</t>
  </si>
  <si>
    <t>Primavera</t>
  </si>
  <si>
    <t>RENDIMIENTO (kg/colmena)</t>
  </si>
  <si>
    <t>PRECIO ESPERADO ($/Kg)</t>
  </si>
  <si>
    <t>ESCENARIOS COSTO UNITARIO  ($/Kg)</t>
  </si>
  <si>
    <t>Rendimiento  (Kg/colmenas)</t>
  </si>
  <si>
    <t>Costo unitario ($/ Kg) (*)</t>
  </si>
  <si>
    <t>Proteico - Aminoácidos (polen, prolotorL, levadura de cerveza y otros)</t>
  </si>
  <si>
    <t>MIEL MULTIFLORAL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</si>
</sst>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[$-340A]dddd\,\ d\ &quot;de&quot;\ mmmm\ &quot;de&quot;\ yyyy"/>
  </numFmts>
  <fonts count="58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49" fontId="9" fillId="34" borderId="54" xfId="0" applyNumberFormat="1" applyFont="1" applyFill="1" applyBorder="1" applyAlignment="1">
      <alignment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168" fontId="15" fillId="0" borderId="61" xfId="47" applyNumberFormat="1" applyFont="1" applyBorder="1" applyAlignment="1">
      <alignment horizontal="right"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/>
    </xf>
    <xf numFmtId="3" fontId="9" fillId="34" borderId="5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61" xfId="0" applyFont="1" applyFill="1" applyBorder="1" applyAlignment="1">
      <alignment horizontal="center" vertical="center" wrapText="1"/>
    </xf>
    <xf numFmtId="168" fontId="22" fillId="0" borderId="61" xfId="47" applyNumberFormat="1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justify" vertical="center"/>
    </xf>
    <xf numFmtId="0" fontId="23" fillId="0" borderId="61" xfId="0" applyFont="1" applyBorder="1" applyAlignment="1">
      <alignment horizontal="center" vertical="center"/>
    </xf>
    <xf numFmtId="168" fontId="23" fillId="0" borderId="61" xfId="47" applyNumberFormat="1" applyFont="1" applyBorder="1" applyAlignment="1">
      <alignment vertical="center"/>
    </xf>
    <xf numFmtId="14" fontId="57" fillId="0" borderId="62" xfId="52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horizontal="center" vertical="center"/>
    </xf>
    <xf numFmtId="49" fontId="18" fillId="38" borderId="66" xfId="0" applyNumberFormat="1" applyFont="1" applyFill="1" applyBorder="1" applyAlignment="1">
      <alignment vertical="center"/>
    </xf>
    <xf numFmtId="0" fontId="13" fillId="38" borderId="67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tabSelected="1" zoomScale="120" zoomScaleNormal="120" zoomScalePageLayoutView="0" workbookViewId="0" topLeftCell="A1">
      <selection activeCell="G48" sqref="G48"/>
    </sheetView>
  </sheetViews>
  <sheetFormatPr defaultColWidth="10.8515625" defaultRowHeight="11.25" customHeight="1"/>
  <cols>
    <col min="1" max="1" width="2.851562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5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1"/>
    </row>
    <row r="2" spans="1:7" ht="15" customHeight="1">
      <c r="A2" s="2"/>
      <c r="B2" s="2"/>
      <c r="C2" s="2"/>
      <c r="D2" s="2"/>
      <c r="E2" s="2"/>
      <c r="F2" s="2"/>
      <c r="G2" s="101"/>
    </row>
    <row r="3" spans="1:7" ht="15" customHeight="1">
      <c r="A3" s="2"/>
      <c r="B3" s="2"/>
      <c r="C3" s="2"/>
      <c r="D3" s="2"/>
      <c r="E3" s="2"/>
      <c r="F3" s="2"/>
      <c r="G3" s="101"/>
    </row>
    <row r="4" spans="1:7" ht="15" customHeight="1">
      <c r="A4" s="2"/>
      <c r="B4" s="2"/>
      <c r="C4" s="2"/>
      <c r="D4" s="2"/>
      <c r="E4" s="2"/>
      <c r="F4" s="2"/>
      <c r="G4" s="101"/>
    </row>
    <row r="5" spans="1:7" ht="15" customHeight="1">
      <c r="A5" s="2"/>
      <c r="B5" s="2"/>
      <c r="C5" s="2"/>
      <c r="D5" s="2"/>
      <c r="E5" s="2"/>
      <c r="F5" s="2"/>
      <c r="G5" s="101"/>
    </row>
    <row r="6" spans="1:7" ht="15" customHeight="1">
      <c r="A6" s="2"/>
      <c r="B6" s="2"/>
      <c r="C6" s="2"/>
      <c r="D6" s="2"/>
      <c r="E6" s="2"/>
      <c r="F6" s="2"/>
      <c r="G6" s="101"/>
    </row>
    <row r="7" spans="1:7" ht="15" customHeight="1">
      <c r="A7" s="2"/>
      <c r="B7" s="2"/>
      <c r="C7" s="2"/>
      <c r="D7" s="2"/>
      <c r="E7" s="2"/>
      <c r="F7" s="2"/>
      <c r="G7" s="101"/>
    </row>
    <row r="8" spans="1:7" ht="15" customHeight="1">
      <c r="A8" s="2"/>
      <c r="B8" s="3"/>
      <c r="C8" s="4"/>
      <c r="D8" s="2"/>
      <c r="E8" s="4"/>
      <c r="F8" s="4"/>
      <c r="G8" s="102"/>
    </row>
    <row r="9" spans="1:7" ht="12" customHeight="1">
      <c r="A9" s="5"/>
      <c r="B9" s="6" t="s">
        <v>0</v>
      </c>
      <c r="C9" s="7" t="s">
        <v>68</v>
      </c>
      <c r="D9" s="8"/>
      <c r="E9" s="152" t="s">
        <v>86</v>
      </c>
      <c r="F9" s="153"/>
      <c r="G9" s="136">
        <v>20</v>
      </c>
    </row>
    <row r="10" spans="1:7" ht="18" customHeight="1">
      <c r="A10" s="5"/>
      <c r="B10" s="9" t="s">
        <v>1</v>
      </c>
      <c r="C10" s="116" t="s">
        <v>92</v>
      </c>
      <c r="D10" s="10"/>
      <c r="E10" s="154" t="s">
        <v>2</v>
      </c>
      <c r="F10" s="155"/>
      <c r="G10" s="11" t="s">
        <v>58</v>
      </c>
    </row>
    <row r="11" spans="1:7" ht="18" customHeight="1">
      <c r="A11" s="5"/>
      <c r="B11" s="9" t="s">
        <v>3</v>
      </c>
      <c r="C11" s="11" t="s">
        <v>57</v>
      </c>
      <c r="D11" s="10"/>
      <c r="E11" s="154" t="s">
        <v>87</v>
      </c>
      <c r="F11" s="155"/>
      <c r="G11" s="103">
        <v>5000</v>
      </c>
    </row>
    <row r="12" spans="1:7" ht="11.25" customHeight="1">
      <c r="A12" s="5"/>
      <c r="B12" s="9" t="s">
        <v>4</v>
      </c>
      <c r="C12" s="12" t="s">
        <v>62</v>
      </c>
      <c r="D12" s="10"/>
      <c r="E12" s="13" t="s">
        <v>5</v>
      </c>
      <c r="F12" s="14"/>
      <c r="G12" s="97">
        <v>100000</v>
      </c>
    </row>
    <row r="13" spans="1:7" ht="11.25" customHeight="1">
      <c r="A13" s="5"/>
      <c r="B13" s="9" t="s">
        <v>6</v>
      </c>
      <c r="C13" s="11" t="s">
        <v>63</v>
      </c>
      <c r="D13" s="10"/>
      <c r="E13" s="154" t="s">
        <v>7</v>
      </c>
      <c r="F13" s="155"/>
      <c r="G13" s="11" t="s">
        <v>65</v>
      </c>
    </row>
    <row r="14" spans="1:7" ht="13.5" customHeight="1">
      <c r="A14" s="5"/>
      <c r="B14" s="9" t="s">
        <v>8</v>
      </c>
      <c r="C14" s="11" t="s">
        <v>64</v>
      </c>
      <c r="D14" s="10"/>
      <c r="E14" s="154" t="s">
        <v>9</v>
      </c>
      <c r="F14" s="155"/>
      <c r="G14" s="11" t="s">
        <v>58</v>
      </c>
    </row>
    <row r="15" spans="1:7" ht="25.5" customHeight="1">
      <c r="A15" s="5"/>
      <c r="B15" s="9" t="s">
        <v>10</v>
      </c>
      <c r="C15" s="151">
        <v>44999</v>
      </c>
      <c r="D15" s="10"/>
      <c r="E15" s="156" t="s">
        <v>11</v>
      </c>
      <c r="F15" s="157"/>
      <c r="G15" s="12" t="s">
        <v>69</v>
      </c>
    </row>
    <row r="16" spans="1:7" ht="12" customHeight="1">
      <c r="A16" s="2"/>
      <c r="B16" s="15"/>
      <c r="C16" s="16"/>
      <c r="D16" s="17"/>
      <c r="E16" s="18"/>
      <c r="F16" s="18"/>
      <c r="G16" s="104"/>
    </row>
    <row r="17" spans="1:7" ht="12" customHeight="1">
      <c r="A17" s="19"/>
      <c r="B17" s="158" t="s">
        <v>12</v>
      </c>
      <c r="C17" s="159"/>
      <c r="D17" s="159"/>
      <c r="E17" s="159"/>
      <c r="F17" s="159"/>
      <c r="G17" s="159"/>
    </row>
    <row r="18" spans="1:7" ht="12" customHeight="1">
      <c r="A18" s="2"/>
      <c r="B18" s="20"/>
      <c r="C18" s="21"/>
      <c r="D18" s="21"/>
      <c r="E18" s="21"/>
      <c r="F18" s="22"/>
      <c r="G18" s="105"/>
    </row>
    <row r="19" spans="1:7" ht="12" customHeight="1">
      <c r="A19" s="5"/>
      <c r="B19" s="23" t="s">
        <v>13</v>
      </c>
      <c r="C19" s="24"/>
      <c r="D19" s="25"/>
      <c r="E19" s="25"/>
      <c r="F19" s="25"/>
      <c r="G19" s="106"/>
    </row>
    <row r="20" spans="1:7" ht="24" customHeight="1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>
      <c r="A21" s="19"/>
      <c r="B21" s="138" t="s">
        <v>70</v>
      </c>
      <c r="C21" s="139" t="s">
        <v>20</v>
      </c>
      <c r="D21" s="139">
        <v>0.3</v>
      </c>
      <c r="E21" s="139" t="s">
        <v>71</v>
      </c>
      <c r="F21" s="140">
        <v>15500</v>
      </c>
      <c r="G21" s="140">
        <f>+D21*F21</f>
        <v>4650</v>
      </c>
    </row>
    <row r="22" spans="1:7" ht="12.75" customHeight="1">
      <c r="A22" s="19"/>
      <c r="B22" s="138" t="s">
        <v>72</v>
      </c>
      <c r="C22" s="139" t="s">
        <v>20</v>
      </c>
      <c r="D22" s="139">
        <v>0.2</v>
      </c>
      <c r="E22" s="139" t="s">
        <v>73</v>
      </c>
      <c r="F22" s="140">
        <v>15500</v>
      </c>
      <c r="G22" s="140">
        <f>+D22*F22</f>
        <v>3100</v>
      </c>
    </row>
    <row r="23" spans="1:7" ht="12.75" customHeight="1">
      <c r="A23" s="19"/>
      <c r="B23" s="138" t="s">
        <v>74</v>
      </c>
      <c r="C23" s="139" t="s">
        <v>20</v>
      </c>
      <c r="D23" s="139">
        <v>0.1</v>
      </c>
      <c r="E23" s="139" t="s">
        <v>66</v>
      </c>
      <c r="F23" s="140">
        <v>15500</v>
      </c>
      <c r="G23" s="140">
        <f>+D23*F23</f>
        <v>1550</v>
      </c>
    </row>
    <row r="24" spans="1:7" ht="12.75" customHeight="1">
      <c r="A24" s="19"/>
      <c r="B24" s="138" t="s">
        <v>67</v>
      </c>
      <c r="C24" s="139" t="s">
        <v>20</v>
      </c>
      <c r="D24" s="139">
        <v>0.1</v>
      </c>
      <c r="E24" s="139" t="s">
        <v>75</v>
      </c>
      <c r="F24" s="140">
        <v>15500</v>
      </c>
      <c r="G24" s="140">
        <f>+D24*F24</f>
        <v>1550</v>
      </c>
    </row>
    <row r="25" spans="1:7" ht="12.75" customHeight="1">
      <c r="A25" s="19"/>
      <c r="B25" s="27" t="s">
        <v>21</v>
      </c>
      <c r="C25" s="28"/>
      <c r="D25" s="28"/>
      <c r="E25" s="28"/>
      <c r="F25" s="29"/>
      <c r="G25" s="137">
        <f>SUM(G21:G24)</f>
        <v>10850</v>
      </c>
    </row>
    <row r="26" spans="1:7" ht="12.75" customHeight="1">
      <c r="A26" s="19"/>
      <c r="B26" s="20"/>
      <c r="C26" s="22"/>
      <c r="D26" s="22"/>
      <c r="E26" s="22"/>
      <c r="F26" s="30"/>
      <c r="G26" s="107"/>
    </row>
    <row r="27" spans="1:7" ht="12.75" customHeight="1">
      <c r="A27" s="19"/>
      <c r="B27" s="31" t="s">
        <v>22</v>
      </c>
      <c r="C27" s="32"/>
      <c r="D27" s="33"/>
      <c r="E27" s="33"/>
      <c r="F27" s="34"/>
      <c r="G27" s="108"/>
    </row>
    <row r="28" spans="1:7" ht="12.75" customHeight="1">
      <c r="A28" s="19"/>
      <c r="B28" s="35" t="s">
        <v>14</v>
      </c>
      <c r="C28" s="36" t="s">
        <v>15</v>
      </c>
      <c r="D28" s="36" t="s">
        <v>16</v>
      </c>
      <c r="E28" s="35" t="s">
        <v>59</v>
      </c>
      <c r="F28" s="36" t="s">
        <v>18</v>
      </c>
      <c r="G28" s="35" t="s">
        <v>19</v>
      </c>
    </row>
    <row r="29" spans="1:7" ht="12.75" customHeight="1">
      <c r="A29" s="19"/>
      <c r="B29" s="37"/>
      <c r="C29" s="38" t="s">
        <v>59</v>
      </c>
      <c r="D29" s="38" t="s">
        <v>59</v>
      </c>
      <c r="E29" s="38" t="s">
        <v>59</v>
      </c>
      <c r="F29" s="96" t="s">
        <v>59</v>
      </c>
      <c r="G29" s="131"/>
    </row>
    <row r="30" spans="1:7" ht="12.75" customHeight="1">
      <c r="A30" s="19"/>
      <c r="B30" s="39" t="s">
        <v>23</v>
      </c>
      <c r="C30" s="40"/>
      <c r="D30" s="40"/>
      <c r="E30" s="40"/>
      <c r="F30" s="41"/>
      <c r="G30" s="132"/>
    </row>
    <row r="31" spans="1:7" ht="15.75" customHeight="1">
      <c r="A31" s="19"/>
      <c r="B31" s="42"/>
      <c r="C31" s="43"/>
      <c r="D31" s="43"/>
      <c r="E31" s="43"/>
      <c r="F31" s="44"/>
      <c r="G31" s="109"/>
    </row>
    <row r="32" spans="1:7" ht="12.75" customHeight="1">
      <c r="A32" s="19"/>
      <c r="B32" s="31" t="s">
        <v>24</v>
      </c>
      <c r="C32" s="32"/>
      <c r="D32" s="33"/>
      <c r="E32" s="33"/>
      <c r="F32" s="34"/>
      <c r="G32" s="108"/>
    </row>
    <row r="33" spans="1:7" ht="12.75" customHeight="1">
      <c r="A33" s="19"/>
      <c r="B33" s="45" t="s">
        <v>14</v>
      </c>
      <c r="C33" s="45" t="s">
        <v>15</v>
      </c>
      <c r="D33" s="45" t="s">
        <v>16</v>
      </c>
      <c r="E33" s="45" t="s">
        <v>17</v>
      </c>
      <c r="F33" s="46" t="s">
        <v>18</v>
      </c>
      <c r="G33" s="45" t="s">
        <v>19</v>
      </c>
    </row>
    <row r="34" spans="1:7" ht="12.75" customHeight="1">
      <c r="A34" s="19"/>
      <c r="B34" s="138"/>
      <c r="C34" s="139"/>
      <c r="D34" s="139"/>
      <c r="E34" s="139"/>
      <c r="F34" s="140"/>
      <c r="G34" s="141"/>
    </row>
    <row r="35" spans="1:7" ht="12" customHeight="1">
      <c r="A35" s="2"/>
      <c r="B35" s="47" t="s">
        <v>25</v>
      </c>
      <c r="C35" s="48"/>
      <c r="D35" s="48"/>
      <c r="E35" s="48"/>
      <c r="F35" s="48"/>
      <c r="G35" s="142">
        <f>SUM(G34:G34)</f>
        <v>0</v>
      </c>
    </row>
    <row r="36" spans="1:7" ht="12" customHeight="1">
      <c r="A36" s="5"/>
      <c r="B36" s="42"/>
      <c r="C36" s="43"/>
      <c r="D36" s="43"/>
      <c r="E36" s="43"/>
      <c r="F36" s="44"/>
      <c r="G36" s="109"/>
    </row>
    <row r="37" spans="1:7" ht="24" customHeight="1">
      <c r="A37" s="5"/>
      <c r="B37" s="31" t="s">
        <v>26</v>
      </c>
      <c r="C37" s="32"/>
      <c r="D37" s="33"/>
      <c r="E37" s="33"/>
      <c r="F37" s="34"/>
      <c r="G37" s="108"/>
    </row>
    <row r="38" spans="1:7" ht="12.75" customHeight="1">
      <c r="A38" s="19"/>
      <c r="B38" s="99" t="s">
        <v>27</v>
      </c>
      <c r="C38" s="99" t="s">
        <v>28</v>
      </c>
      <c r="D38" s="99" t="s">
        <v>29</v>
      </c>
      <c r="E38" s="99" t="s">
        <v>17</v>
      </c>
      <c r="F38" s="99" t="s">
        <v>18</v>
      </c>
      <c r="G38" s="110" t="s">
        <v>19</v>
      </c>
    </row>
    <row r="39" spans="1:7" ht="12.75" customHeight="1">
      <c r="A39" s="19"/>
      <c r="B39" s="145" t="s">
        <v>76</v>
      </c>
      <c r="C39" s="146"/>
      <c r="D39" s="146"/>
      <c r="E39" s="146"/>
      <c r="F39" s="147"/>
      <c r="G39" s="147"/>
    </row>
    <row r="40" spans="1:7" ht="21.75" customHeight="1">
      <c r="A40" s="19"/>
      <c r="B40" s="138" t="s">
        <v>77</v>
      </c>
      <c r="C40" s="149" t="s">
        <v>78</v>
      </c>
      <c r="D40" s="149">
        <v>10</v>
      </c>
      <c r="E40" s="149" t="s">
        <v>79</v>
      </c>
      <c r="F40" s="150">
        <v>1400</v>
      </c>
      <c r="G40" s="150">
        <f>D40*F40</f>
        <v>14000</v>
      </c>
    </row>
    <row r="41" spans="1:7" ht="24.75" customHeight="1">
      <c r="A41" s="19"/>
      <c r="B41" s="148" t="s">
        <v>91</v>
      </c>
      <c r="C41" s="149" t="s">
        <v>78</v>
      </c>
      <c r="D41" s="149">
        <v>0.17</v>
      </c>
      <c r="E41" s="149" t="s">
        <v>79</v>
      </c>
      <c r="F41" s="150">
        <v>31000</v>
      </c>
      <c r="G41" s="150">
        <f>D41*F41</f>
        <v>5270</v>
      </c>
    </row>
    <row r="42" spans="1:7" ht="12.75" customHeight="1">
      <c r="A42" s="19"/>
      <c r="B42" s="145" t="s">
        <v>80</v>
      </c>
      <c r="C42" s="149"/>
      <c r="D42" s="149"/>
      <c r="E42" s="149"/>
      <c r="F42" s="150"/>
      <c r="G42" s="150"/>
    </row>
    <row r="43" spans="1:7" ht="12.75" customHeight="1">
      <c r="A43" s="5"/>
      <c r="B43" s="138" t="s">
        <v>81</v>
      </c>
      <c r="C43" s="149" t="s">
        <v>82</v>
      </c>
      <c r="D43" s="149">
        <v>4</v>
      </c>
      <c r="E43" s="149" t="s">
        <v>83</v>
      </c>
      <c r="F43" s="150">
        <v>1750</v>
      </c>
      <c r="G43" s="150">
        <f>D43*F43</f>
        <v>7000</v>
      </c>
    </row>
    <row r="44" spans="1:7" ht="12" customHeight="1">
      <c r="A44" s="2"/>
      <c r="B44" s="143" t="s">
        <v>60</v>
      </c>
      <c r="C44" s="139"/>
      <c r="D44" s="139"/>
      <c r="E44" s="139"/>
      <c r="F44" s="140"/>
      <c r="G44" s="140"/>
    </row>
    <row r="45" spans="1:7" ht="12" customHeight="1">
      <c r="A45" s="5"/>
      <c r="B45" s="138" t="s">
        <v>84</v>
      </c>
      <c r="C45" s="139" t="s">
        <v>61</v>
      </c>
      <c r="D45" s="139">
        <v>0.05</v>
      </c>
      <c r="E45" s="139" t="s">
        <v>85</v>
      </c>
      <c r="F45" s="140">
        <v>140651</v>
      </c>
      <c r="G45" s="140">
        <f>D45*F45</f>
        <v>7032.55</v>
      </c>
    </row>
    <row r="46" spans="1:11" ht="24" customHeight="1">
      <c r="A46" s="5"/>
      <c r="B46" s="126" t="s">
        <v>30</v>
      </c>
      <c r="C46" s="127"/>
      <c r="D46" s="127"/>
      <c r="E46" s="127"/>
      <c r="F46" s="128"/>
      <c r="G46" s="144">
        <f>SUM(G40:G45)</f>
        <v>33302.55</v>
      </c>
      <c r="K46" s="95"/>
    </row>
    <row r="47" spans="1:11" ht="12.75" customHeight="1">
      <c r="A47" s="59"/>
      <c r="B47" s="121"/>
      <c r="C47" s="122"/>
      <c r="D47" s="122"/>
      <c r="E47" s="123"/>
      <c r="F47" s="124"/>
      <c r="G47" s="125"/>
      <c r="K47" s="95"/>
    </row>
    <row r="48" spans="1:7" ht="12.75" customHeight="1">
      <c r="A48" s="59"/>
      <c r="B48" s="31" t="s">
        <v>31</v>
      </c>
      <c r="C48" s="32"/>
      <c r="D48" s="33"/>
      <c r="E48" s="33"/>
      <c r="F48" s="34"/>
      <c r="G48" s="108"/>
    </row>
    <row r="49" spans="1:7" ht="12.75" customHeight="1">
      <c r="A49" s="59"/>
      <c r="B49" s="118" t="s">
        <v>32</v>
      </c>
      <c r="C49" s="99" t="s">
        <v>28</v>
      </c>
      <c r="D49" s="99" t="s">
        <v>29</v>
      </c>
      <c r="E49" s="118" t="s">
        <v>17</v>
      </c>
      <c r="F49" s="99" t="s">
        <v>18</v>
      </c>
      <c r="G49" s="118" t="s">
        <v>19</v>
      </c>
    </row>
    <row r="50" spans="1:7" ht="12.75" customHeight="1">
      <c r="A50" s="59"/>
      <c r="B50" s="119" t="s">
        <v>59</v>
      </c>
      <c r="C50" s="120" t="s">
        <v>59</v>
      </c>
      <c r="D50" s="120" t="s">
        <v>59</v>
      </c>
      <c r="E50" s="98" t="s">
        <v>59</v>
      </c>
      <c r="F50" s="100" t="s">
        <v>59</v>
      </c>
      <c r="G50" s="100"/>
    </row>
    <row r="51" spans="1:7" ht="12.75" customHeight="1">
      <c r="A51" s="59"/>
      <c r="B51" s="49" t="s">
        <v>33</v>
      </c>
      <c r="C51" s="50"/>
      <c r="D51" s="50"/>
      <c r="E51" s="117"/>
      <c r="F51" s="51"/>
      <c r="G51" s="133"/>
    </row>
    <row r="52" spans="1:7" ht="12.75" customHeight="1">
      <c r="A52" s="59"/>
      <c r="B52" s="62"/>
      <c r="C52" s="62"/>
      <c r="D52" s="62"/>
      <c r="E52" s="62"/>
      <c r="F52" s="63"/>
      <c r="G52" s="111"/>
    </row>
    <row r="53" spans="1:7" ht="12.75" customHeight="1">
      <c r="A53" s="59"/>
      <c r="B53" s="64" t="s">
        <v>34</v>
      </c>
      <c r="C53" s="65"/>
      <c r="D53" s="65"/>
      <c r="E53" s="65"/>
      <c r="F53" s="65"/>
      <c r="G53" s="66">
        <f>G25+G30+G35+G46+G51</f>
        <v>44152.55</v>
      </c>
    </row>
    <row r="54" spans="1:7" ht="12.75" customHeight="1">
      <c r="A54" s="59"/>
      <c r="B54" s="67" t="s">
        <v>35</v>
      </c>
      <c r="C54" s="53"/>
      <c r="D54" s="53"/>
      <c r="E54" s="53"/>
      <c r="F54" s="53"/>
      <c r="G54" s="68">
        <f>G53*0.05</f>
        <v>2207.6275</v>
      </c>
    </row>
    <row r="55" spans="1:7" ht="12.75" customHeight="1">
      <c r="A55" s="59"/>
      <c r="B55" s="69" t="s">
        <v>36</v>
      </c>
      <c r="C55" s="52"/>
      <c r="D55" s="52"/>
      <c r="E55" s="52"/>
      <c r="F55" s="52"/>
      <c r="G55" s="70">
        <f>G54+G53</f>
        <v>46360.177500000005</v>
      </c>
    </row>
    <row r="56" spans="1:7" ht="12.75" customHeight="1">
      <c r="A56" s="59"/>
      <c r="B56" s="67" t="s">
        <v>37</v>
      </c>
      <c r="C56" s="53"/>
      <c r="D56" s="53"/>
      <c r="E56" s="53"/>
      <c r="F56" s="53"/>
      <c r="G56" s="68">
        <f>G12</f>
        <v>100000</v>
      </c>
    </row>
    <row r="57" spans="1:7" ht="12.75" customHeight="1">
      <c r="A57" s="59"/>
      <c r="B57" s="71" t="s">
        <v>38</v>
      </c>
      <c r="C57" s="72"/>
      <c r="D57" s="72"/>
      <c r="E57" s="72"/>
      <c r="F57" s="72"/>
      <c r="G57" s="66">
        <f>G56-G55</f>
        <v>53639.822499999995</v>
      </c>
    </row>
    <row r="58" spans="1:7" ht="12.75" customHeight="1">
      <c r="A58" s="59"/>
      <c r="B58" s="60" t="s">
        <v>39</v>
      </c>
      <c r="C58" s="61"/>
      <c r="D58" s="61"/>
      <c r="E58" s="61"/>
      <c r="F58" s="61"/>
      <c r="G58" s="112"/>
    </row>
    <row r="59" spans="1:7" ht="13.5" customHeight="1" thickBot="1">
      <c r="A59" s="59"/>
      <c r="B59" s="73"/>
      <c r="C59" s="61"/>
      <c r="D59" s="61"/>
      <c r="E59" s="61"/>
      <c r="F59" s="61"/>
      <c r="G59" s="112"/>
    </row>
    <row r="60" spans="1:7" ht="12" customHeight="1">
      <c r="A60" s="2"/>
      <c r="B60" s="84" t="s">
        <v>40</v>
      </c>
      <c r="C60" s="85"/>
      <c r="D60" s="85"/>
      <c r="E60" s="85"/>
      <c r="F60" s="86"/>
      <c r="G60" s="112"/>
    </row>
    <row r="61" spans="1:7" ht="12" customHeight="1">
      <c r="A61" s="5"/>
      <c r="B61" s="87" t="s">
        <v>41</v>
      </c>
      <c r="C61" s="58"/>
      <c r="D61" s="58"/>
      <c r="E61" s="58"/>
      <c r="F61" s="88"/>
      <c r="G61" s="112"/>
    </row>
    <row r="62" spans="1:7" ht="24" customHeight="1">
      <c r="A62" s="5"/>
      <c r="B62" s="87" t="s">
        <v>42</v>
      </c>
      <c r="C62" s="58"/>
      <c r="D62" s="58"/>
      <c r="E62" s="58"/>
      <c r="F62" s="88"/>
      <c r="G62" s="112"/>
    </row>
    <row r="63" spans="1:7" ht="16.5" customHeight="1">
      <c r="A63" s="59"/>
      <c r="B63" s="87" t="s">
        <v>43</v>
      </c>
      <c r="C63" s="58"/>
      <c r="D63" s="58"/>
      <c r="E63" s="58"/>
      <c r="F63" s="88"/>
      <c r="G63" s="112"/>
    </row>
    <row r="64" spans="1:9" ht="13.5" customHeight="1">
      <c r="A64" s="5"/>
      <c r="B64" s="87" t="s">
        <v>44</v>
      </c>
      <c r="C64" s="58"/>
      <c r="D64" s="58"/>
      <c r="E64" s="58"/>
      <c r="F64" s="88"/>
      <c r="G64" s="112"/>
      <c r="I64" s="129"/>
    </row>
    <row r="65" spans="1:7" ht="12" customHeight="1">
      <c r="A65" s="2"/>
      <c r="B65" s="87" t="s">
        <v>45</v>
      </c>
      <c r="C65" s="58"/>
      <c r="D65" s="58"/>
      <c r="E65" s="58"/>
      <c r="F65" s="88"/>
      <c r="G65" s="112"/>
    </row>
    <row r="66" spans="1:7" ht="12" customHeight="1" thickBot="1">
      <c r="A66" s="59"/>
      <c r="B66" s="89" t="s">
        <v>46</v>
      </c>
      <c r="C66" s="90"/>
      <c r="D66" s="90"/>
      <c r="E66" s="90"/>
      <c r="F66" s="91"/>
      <c r="G66" s="112"/>
    </row>
    <row r="67" spans="1:7" ht="12" customHeight="1">
      <c r="A67" s="59"/>
      <c r="B67" s="82"/>
      <c r="C67" s="58"/>
      <c r="D67" s="58"/>
      <c r="E67" s="58"/>
      <c r="F67" s="58"/>
      <c r="G67" s="112"/>
    </row>
    <row r="68" spans="1:7" ht="12" customHeight="1" thickBot="1">
      <c r="A68" s="59"/>
      <c r="B68" s="163" t="s">
        <v>47</v>
      </c>
      <c r="C68" s="164"/>
      <c r="D68" s="81"/>
      <c r="E68" s="54"/>
      <c r="F68" s="54"/>
      <c r="G68" s="112"/>
    </row>
    <row r="69" spans="1:7" ht="12" customHeight="1">
      <c r="A69" s="59"/>
      <c r="B69" s="75" t="s">
        <v>32</v>
      </c>
      <c r="C69" s="134" t="s">
        <v>48</v>
      </c>
      <c r="D69" s="135" t="s">
        <v>49</v>
      </c>
      <c r="E69" s="54"/>
      <c r="F69" s="54"/>
      <c r="G69" s="112"/>
    </row>
    <row r="70" spans="1:7" ht="12" customHeight="1">
      <c r="A70" s="59"/>
      <c r="B70" s="76" t="s">
        <v>50</v>
      </c>
      <c r="C70" s="55">
        <f>G25</f>
        <v>10850</v>
      </c>
      <c r="D70" s="77">
        <f>(C70/C76)</f>
        <v>0.23403706769673172</v>
      </c>
      <c r="E70" s="54"/>
      <c r="F70" s="54"/>
      <c r="G70" s="112"/>
    </row>
    <row r="71" spans="1:7" ht="12" customHeight="1">
      <c r="A71" s="59"/>
      <c r="B71" s="76" t="s">
        <v>51</v>
      </c>
      <c r="C71" s="55">
        <f>G30</f>
        <v>0</v>
      </c>
      <c r="D71" s="77">
        <v>0</v>
      </c>
      <c r="E71" s="54"/>
      <c r="F71" s="54"/>
      <c r="G71" s="112"/>
    </row>
    <row r="72" spans="1:7" ht="12.75" customHeight="1">
      <c r="A72" s="59"/>
      <c r="B72" s="76" t="s">
        <v>52</v>
      </c>
      <c r="C72" s="55">
        <f>G35</f>
        <v>0</v>
      </c>
      <c r="D72" s="77">
        <f>(C72/C76)</f>
        <v>0</v>
      </c>
      <c r="E72" s="54"/>
      <c r="F72" s="54"/>
      <c r="G72" s="112"/>
    </row>
    <row r="73" spans="1:7" ht="12" customHeight="1">
      <c r="A73" s="59"/>
      <c r="B73" s="76" t="s">
        <v>27</v>
      </c>
      <c r="C73" s="55">
        <f>G46</f>
        <v>33302.55</v>
      </c>
      <c r="D73" s="77">
        <f>(C73/C76)</f>
        <v>0.7183438846842206</v>
      </c>
      <c r="E73" s="54"/>
      <c r="F73" s="54"/>
      <c r="G73" s="112"/>
    </row>
    <row r="74" spans="1:7" ht="12" customHeight="1">
      <c r="A74" s="59"/>
      <c r="B74" s="76" t="s">
        <v>53</v>
      </c>
      <c r="C74" s="56">
        <f>G51</f>
        <v>0</v>
      </c>
      <c r="D74" s="77">
        <f>(C74/C76)</f>
        <v>0</v>
      </c>
      <c r="E74" s="57"/>
      <c r="F74" s="57"/>
      <c r="G74" s="112"/>
    </row>
    <row r="75" spans="1:7" ht="12" customHeight="1">
      <c r="A75" s="59"/>
      <c r="B75" s="76" t="s">
        <v>54</v>
      </c>
      <c r="C75" s="56">
        <f>G54</f>
        <v>2207.6275</v>
      </c>
      <c r="D75" s="77">
        <f>(C75/C76)</f>
        <v>0.047619047619047616</v>
      </c>
      <c r="E75" s="57"/>
      <c r="F75" s="57"/>
      <c r="G75" s="112"/>
    </row>
    <row r="76" spans="1:7" ht="12" customHeight="1" thickBot="1">
      <c r="A76" s="59"/>
      <c r="B76" s="78" t="s">
        <v>55</v>
      </c>
      <c r="C76" s="79">
        <f>SUM(C70:C75)</f>
        <v>46360.177500000005</v>
      </c>
      <c r="D76" s="80">
        <f>SUM(D70:D75)</f>
        <v>1</v>
      </c>
      <c r="E76" s="57"/>
      <c r="F76" s="57"/>
      <c r="G76" s="112"/>
    </row>
    <row r="77" spans="1:7" ht="12" customHeight="1">
      <c r="A77" s="59"/>
      <c r="B77" s="73"/>
      <c r="C77" s="61"/>
      <c r="D77" s="61"/>
      <c r="E77" s="61"/>
      <c r="F77" s="61"/>
      <c r="G77" s="112"/>
    </row>
    <row r="78" spans="1:7" ht="12" customHeight="1" thickBot="1">
      <c r="A78" s="59"/>
      <c r="B78" s="74"/>
      <c r="C78" s="61"/>
      <c r="D78" s="61"/>
      <c r="E78" s="61"/>
      <c r="F78" s="61"/>
      <c r="G78" s="112"/>
    </row>
    <row r="79" spans="1:7" ht="12.75" customHeight="1" thickBot="1">
      <c r="A79" s="59"/>
      <c r="B79" s="160" t="s">
        <v>88</v>
      </c>
      <c r="C79" s="161"/>
      <c r="D79" s="161"/>
      <c r="E79" s="162"/>
      <c r="F79" s="57"/>
      <c r="G79" s="112"/>
    </row>
    <row r="80" spans="1:7" ht="12.75" customHeight="1">
      <c r="A80" s="59"/>
      <c r="B80" s="93" t="s">
        <v>89</v>
      </c>
      <c r="C80" s="130">
        <v>15</v>
      </c>
      <c r="D80" s="130">
        <f>G9</f>
        <v>20</v>
      </c>
      <c r="E80" s="130">
        <v>25</v>
      </c>
      <c r="F80" s="92"/>
      <c r="G80" s="113"/>
    </row>
    <row r="81" spans="1:7" ht="15" customHeight="1" thickBot="1">
      <c r="A81" s="59"/>
      <c r="B81" s="78" t="s">
        <v>90</v>
      </c>
      <c r="C81" s="79">
        <f>(G55/C80)</f>
        <v>3090.6785000000004</v>
      </c>
      <c r="D81" s="79">
        <f>(G55/D80)</f>
        <v>2318.0088750000004</v>
      </c>
      <c r="E81" s="94">
        <f>(G55/E80)</f>
        <v>1854.4071000000001</v>
      </c>
      <c r="F81" s="92"/>
      <c r="G81" s="113"/>
    </row>
    <row r="82" spans="1:7" ht="12" customHeight="1">
      <c r="A82" s="59"/>
      <c r="B82" s="83" t="s">
        <v>56</v>
      </c>
      <c r="C82" s="58"/>
      <c r="D82" s="58"/>
      <c r="E82" s="58"/>
      <c r="F82" s="58"/>
      <c r="G82" s="114"/>
    </row>
    <row r="83" ht="12" customHeight="1">
      <c r="A83" s="59"/>
    </row>
    <row r="84" ht="12" customHeight="1">
      <c r="A84" s="59"/>
    </row>
    <row r="85" ht="12" customHeight="1">
      <c r="A85" s="59"/>
    </row>
    <row r="86" ht="12" customHeight="1">
      <c r="A86" s="59"/>
    </row>
    <row r="87" ht="12" customHeight="1">
      <c r="A87" s="59"/>
    </row>
    <row r="88" ht="12" customHeight="1">
      <c r="A88" s="59"/>
    </row>
    <row r="89" ht="12.75" customHeight="1">
      <c r="A89" s="59"/>
    </row>
    <row r="90" ht="12" customHeight="1">
      <c r="A90" s="59"/>
    </row>
    <row r="91" ht="12.75" customHeight="1">
      <c r="A91" s="59"/>
    </row>
    <row r="92" ht="12" customHeight="1">
      <c r="A92" s="59"/>
    </row>
    <row r="93" ht="12" customHeight="1">
      <c r="A93" s="59"/>
    </row>
    <row r="94" ht="12.75" customHeight="1">
      <c r="A94" s="59"/>
    </row>
    <row r="95" ht="15" customHeight="1">
      <c r="A95" s="59"/>
    </row>
  </sheetData>
  <sheetProtection/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2023-03-28T13:28:28Z</dcterms:modified>
  <cp:category/>
  <cp:version/>
  <cp:contentType/>
  <cp:contentStatus/>
</cp:coreProperties>
</file>